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олнечный 15" sheetId="1" r:id="rId1"/>
    <sheet name="Солнечный 16" sheetId="2" r:id="rId2"/>
    <sheet name="Солнечный 17" sheetId="3" r:id="rId3"/>
    <sheet name="Солнечный 18" sheetId="4" r:id="rId4"/>
    <sheet name="Солнечный 19" sheetId="5" r:id="rId5"/>
    <sheet name="Солнечный 20" sheetId="6" r:id="rId6"/>
    <sheet name="Солнечный 21" sheetId="7" r:id="rId7"/>
    <sheet name="Солнечный 22" sheetId="8" r:id="rId8"/>
    <sheet name="Солнечный 23" sheetId="9" r:id="rId9"/>
  </sheets>
  <definedNames/>
  <calcPr fullCalcOnLoad="1"/>
</workbook>
</file>

<file path=xl/sharedStrings.xml><?xml version="1.0" encoding="utf-8"?>
<sst xmlns="http://schemas.openxmlformats.org/spreadsheetml/2006/main" count="248" uniqueCount="38">
  <si>
    <t xml:space="preserve">ПЕРЕЧЕНЬ </t>
  </si>
  <si>
    <t>№ п/п</t>
  </si>
  <si>
    <t>Наименование работ и затрат</t>
  </si>
  <si>
    <t xml:space="preserve">затрат по ремонту и содержанию жилого дома </t>
  </si>
  <si>
    <t>Стоимость, руб.</t>
  </si>
  <si>
    <t>Итого:</t>
  </si>
  <si>
    <t xml:space="preserve">Проверка вентканалов - 1 раз в год </t>
  </si>
  <si>
    <t>Техническое обслуживание внутридомовых газопроводов и газового оборудования (ООО "Марийскгаз")</t>
  </si>
  <si>
    <t>Снятие показаний электросчетчиков (12 мес.)</t>
  </si>
  <si>
    <t>Установка электросчетчиков (шт.)</t>
  </si>
  <si>
    <t>Дератизация подвального помещения (ООО "Рубеж")</t>
  </si>
  <si>
    <t>Уборка подвального помещения от мусора</t>
  </si>
  <si>
    <t>Уборка снега и льда с крыши дома</t>
  </si>
  <si>
    <t>Затраты по ремонтно-строительным работам</t>
  </si>
  <si>
    <t>Затраты по санитарно-техническим и электромонтажным работам</t>
  </si>
  <si>
    <t>Расход материалов</t>
  </si>
  <si>
    <t>Транспортные расходы</t>
  </si>
  <si>
    <t>Промывка и опрессовка системы отопления (подготовка к отопительному сезону)</t>
  </si>
  <si>
    <t>ППР- сети электричества</t>
  </si>
  <si>
    <t>ППР - сети отопления</t>
  </si>
  <si>
    <t>ППР- сети водопровода</t>
  </si>
  <si>
    <t>ППР- сети канализации</t>
  </si>
  <si>
    <t>Общеэксплуатационные расходы</t>
  </si>
  <si>
    <t>Услуги управляющей компании ООО "Жилэкспо"</t>
  </si>
  <si>
    <t>-</t>
  </si>
  <si>
    <t>Установка электросчетчиков (1 шт.)</t>
  </si>
  <si>
    <t>№ 15 по ул. Солнечная п. Солнечный за 2011 год</t>
  </si>
  <si>
    <t>№ 16 по ул. Солнечная п. Солнечный за 2011 год</t>
  </si>
  <si>
    <t>№ 17 по ул. Солнечная п. Солнечный за 2011 год</t>
  </si>
  <si>
    <t>№ 18 по ул. Солнечная п. Солнечный за 2011 год</t>
  </si>
  <si>
    <t>№ 19 по ул. Солнечная п. Солнечный за 2011 год</t>
  </si>
  <si>
    <t>№ 20 по ул. Солнечная п. Солнечный за 2011 год</t>
  </si>
  <si>
    <t>№ 21 по ул. Солнечная п. Солнечный за 2011 год</t>
  </si>
  <si>
    <t>№ 22 по ул. Солнечная п. Солнечный за 2011 год</t>
  </si>
  <si>
    <t>№ 23 по ул. Солнечная п. Солнечный за 2011 год</t>
  </si>
  <si>
    <t>Установка электросчетчиков (3 шт.)</t>
  </si>
  <si>
    <t>Установка электросчетчиков (6 шт.)</t>
  </si>
  <si>
    <t>Обслуживание тепловых узлов (ООО "Инжекомстрой")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</si>
</sst>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left" wrapText="1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2" fontId="36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26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2549.94</f>
        <v>2549.94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9</v>
      </c>
      <c r="C9" s="7" t="s">
        <v>24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1060.8</f>
        <v>1060.8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f>2632</f>
        <v>2632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f>848</f>
        <v>848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f>682</f>
        <v>682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f>2263.09</f>
        <v>2263.09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f>22542</f>
        <v>22542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8587.53</f>
        <v>8587.53</v>
      </c>
      <c r="D17" s="1"/>
      <c r="E17" s="1"/>
      <c r="F17" s="1"/>
    </row>
    <row r="18" spans="1:6" ht="40.5" customHeight="1">
      <c r="A18" s="3">
        <v>13</v>
      </c>
      <c r="B18" s="4" t="s">
        <v>37</v>
      </c>
      <c r="C18" s="7" t="s">
        <v>24</v>
      </c>
      <c r="D18" s="1"/>
      <c r="E18" s="1"/>
      <c r="F18" s="1"/>
    </row>
    <row r="19" spans="1:6" ht="18.75">
      <c r="A19" s="3">
        <v>14</v>
      </c>
      <c r="B19" s="4" t="s">
        <v>18</v>
      </c>
      <c r="C19" s="7">
        <f>6811.18</f>
        <v>6811.18</v>
      </c>
      <c r="D19" s="1"/>
      <c r="E19" s="1"/>
      <c r="F19" s="1"/>
    </row>
    <row r="20" spans="1:6" ht="18.75">
      <c r="A20" s="3">
        <v>15</v>
      </c>
      <c r="B20" s="4" t="s">
        <v>19</v>
      </c>
      <c r="C20" s="7">
        <f>4004.15</f>
        <v>4004.15</v>
      </c>
      <c r="D20" s="1"/>
      <c r="E20" s="1"/>
      <c r="F20" s="1"/>
    </row>
    <row r="21" spans="1:6" ht="18.75">
      <c r="A21" s="3">
        <v>16</v>
      </c>
      <c r="B21" s="4" t="s">
        <v>20</v>
      </c>
      <c r="C21" s="7">
        <f>4004.15</f>
        <v>4004.15</v>
      </c>
      <c r="D21" s="1"/>
      <c r="E21" s="1"/>
      <c r="F21" s="1"/>
    </row>
    <row r="22" spans="1:6" ht="18.75">
      <c r="A22" s="3">
        <v>17</v>
      </c>
      <c r="B22" s="4" t="s">
        <v>21</v>
      </c>
      <c r="C22" s="7">
        <f>4004.15</f>
        <v>4004.15</v>
      </c>
      <c r="D22" s="1"/>
      <c r="E22" s="1"/>
      <c r="F22" s="1"/>
    </row>
    <row r="23" spans="1:6" ht="23.25" customHeight="1">
      <c r="A23" s="3">
        <v>18</v>
      </c>
      <c r="B23" s="4" t="s">
        <v>22</v>
      </c>
      <c r="C23" s="7">
        <f>62736</f>
        <v>62736</v>
      </c>
      <c r="D23" s="1"/>
      <c r="E23" s="1"/>
      <c r="F23" s="1"/>
    </row>
    <row r="24" spans="1:6" ht="22.5" customHeight="1">
      <c r="A24" s="3">
        <v>19</v>
      </c>
      <c r="B24" s="4" t="s">
        <v>23</v>
      </c>
      <c r="C24" s="7">
        <f>7788</f>
        <v>7788</v>
      </c>
      <c r="D24" s="1"/>
      <c r="E24" s="1"/>
      <c r="F24" s="1"/>
    </row>
    <row r="25" spans="1:6" ht="18.75">
      <c r="A25" s="5"/>
      <c r="B25" s="6" t="s">
        <v>5</v>
      </c>
      <c r="C25" s="8">
        <f>SUM(C6:C24)</f>
        <v>136597.83000000002</v>
      </c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27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1012.79</f>
        <v>1012.79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1434</f>
        <v>1434</v>
      </c>
      <c r="D8" s="1"/>
      <c r="E8" s="1"/>
      <c r="F8" s="1"/>
    </row>
    <row r="9" spans="1:6" ht="18" customHeight="1">
      <c r="A9" s="3">
        <v>4</v>
      </c>
      <c r="B9" s="4" t="s">
        <v>9</v>
      </c>
      <c r="C9" s="7" t="s">
        <v>24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748.8</f>
        <v>748.8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f>1360</f>
        <v>1360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 t="s">
        <v>24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f>220</f>
        <v>220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f>81.9</f>
        <v>81.9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f>8001</f>
        <v>8001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2635</f>
        <v>2635</v>
      </c>
      <c r="D17" s="1"/>
      <c r="E17" s="1"/>
      <c r="F17" s="1"/>
    </row>
    <row r="18" spans="1:6" ht="40.5" customHeight="1">
      <c r="A18" s="3">
        <v>13</v>
      </c>
      <c r="B18" s="4" t="s">
        <v>37</v>
      </c>
      <c r="C18" s="7">
        <f>14718.45</f>
        <v>14718.45</v>
      </c>
      <c r="D18" s="1"/>
      <c r="E18" s="1"/>
      <c r="F18" s="1"/>
    </row>
    <row r="19" spans="1:6" ht="18.75">
      <c r="A19" s="3">
        <v>14</v>
      </c>
      <c r="B19" s="4" t="s">
        <v>18</v>
      </c>
      <c r="C19" s="7">
        <f>6811.18</f>
        <v>6811.18</v>
      </c>
      <c r="D19" s="1"/>
      <c r="E19" s="1"/>
      <c r="F19" s="1"/>
    </row>
    <row r="20" spans="1:6" ht="18.75">
      <c r="A20" s="3">
        <v>15</v>
      </c>
      <c r="B20" s="4" t="s">
        <v>19</v>
      </c>
      <c r="C20" s="7">
        <f>2669.43</f>
        <v>2669.43</v>
      </c>
      <c r="D20" s="1"/>
      <c r="E20" s="1"/>
      <c r="F20" s="1"/>
    </row>
    <row r="21" spans="1:6" ht="18.75">
      <c r="A21" s="3">
        <v>16</v>
      </c>
      <c r="B21" s="4" t="s">
        <v>20</v>
      </c>
      <c r="C21" s="7">
        <f>2669.43</f>
        <v>2669.43</v>
      </c>
      <c r="D21" s="1"/>
      <c r="E21" s="1"/>
      <c r="F21" s="1"/>
    </row>
    <row r="22" spans="1:6" ht="18.75">
      <c r="A22" s="3">
        <v>17</v>
      </c>
      <c r="B22" s="4" t="s">
        <v>21</v>
      </c>
      <c r="C22" s="7">
        <f>2669.43</f>
        <v>2669.43</v>
      </c>
      <c r="D22" s="1"/>
      <c r="E22" s="1"/>
      <c r="F22" s="1"/>
    </row>
    <row r="23" spans="1:6" ht="23.25" customHeight="1">
      <c r="A23" s="3">
        <v>18</v>
      </c>
      <c r="B23" s="4" t="s">
        <v>22</v>
      </c>
      <c r="C23" s="7">
        <f>22268</f>
        <v>22268</v>
      </c>
      <c r="D23" s="1"/>
      <c r="E23" s="1"/>
      <c r="F23" s="1"/>
    </row>
    <row r="24" spans="1:6" ht="22.5" customHeight="1">
      <c r="A24" s="3">
        <v>19</v>
      </c>
      <c r="B24" s="4" t="s">
        <v>23</v>
      </c>
      <c r="C24" s="7">
        <f>2764</f>
        <v>2764</v>
      </c>
      <c r="D24" s="1"/>
      <c r="E24" s="1"/>
      <c r="F24" s="1"/>
    </row>
    <row r="25" spans="1:6" ht="18.75">
      <c r="A25" s="5"/>
      <c r="B25" s="6" t="s">
        <v>5</v>
      </c>
      <c r="C25" s="8">
        <f>SUM(C6:C24)</f>
        <v>74714.25</v>
      </c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28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4309.26</f>
        <v>4309.26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25</v>
      </c>
      <c r="C9" s="7">
        <f>113</f>
        <v>113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1310.4</f>
        <v>1310.4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f>4223</f>
        <v>4223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f>242</f>
        <v>242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f>8587</f>
        <v>8587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f>3508.62</f>
        <v>3508.62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f>35083</f>
        <v>35083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13182.67</f>
        <v>13182.67</v>
      </c>
      <c r="D17" s="1"/>
      <c r="E17" s="1"/>
      <c r="F17" s="1"/>
    </row>
    <row r="18" spans="1:6" ht="40.5" customHeight="1">
      <c r="A18" s="3">
        <v>13</v>
      </c>
      <c r="B18" s="4" t="s">
        <v>37</v>
      </c>
      <c r="C18" s="7">
        <f>14718.45</f>
        <v>14718.45</v>
      </c>
      <c r="D18" s="1"/>
      <c r="E18" s="1"/>
      <c r="F18" s="1"/>
    </row>
    <row r="19" spans="1:6" ht="18.75">
      <c r="A19" s="3">
        <v>14</v>
      </c>
      <c r="B19" s="4" t="s">
        <v>18</v>
      </c>
      <c r="C19" s="7">
        <f>10216.77</f>
        <v>10216.77</v>
      </c>
      <c r="D19" s="1"/>
      <c r="E19" s="1"/>
      <c r="F19" s="1"/>
    </row>
    <row r="20" spans="1:6" ht="18.75">
      <c r="A20" s="3">
        <v>15</v>
      </c>
      <c r="B20" s="4" t="s">
        <v>19</v>
      </c>
      <c r="C20" s="7">
        <f>5338.86</f>
        <v>5338.86</v>
      </c>
      <c r="D20" s="1"/>
      <c r="E20" s="1"/>
      <c r="F20" s="1"/>
    </row>
    <row r="21" spans="1:6" ht="18.75">
      <c r="A21" s="3">
        <v>16</v>
      </c>
      <c r="B21" s="4" t="s">
        <v>20</v>
      </c>
      <c r="C21" s="7">
        <f>5338.86</f>
        <v>5338.86</v>
      </c>
      <c r="D21" s="1"/>
      <c r="E21" s="1"/>
      <c r="F21" s="1"/>
    </row>
    <row r="22" spans="1:6" ht="18.75">
      <c r="A22" s="3">
        <v>17</v>
      </c>
      <c r="B22" s="4" t="s">
        <v>21</v>
      </c>
      <c r="C22" s="7">
        <f>5338.86</f>
        <v>5338.86</v>
      </c>
      <c r="D22" s="1"/>
      <c r="E22" s="1"/>
      <c r="F22" s="1"/>
    </row>
    <row r="23" spans="1:6" ht="23.25" customHeight="1">
      <c r="A23" s="3">
        <v>18</v>
      </c>
      <c r="B23" s="4" t="s">
        <v>22</v>
      </c>
      <c r="C23" s="7">
        <f>97638</f>
        <v>97638</v>
      </c>
      <c r="D23" s="1"/>
      <c r="E23" s="1"/>
      <c r="F23" s="1"/>
    </row>
    <row r="24" spans="1:6" ht="22.5" customHeight="1">
      <c r="A24" s="3">
        <v>19</v>
      </c>
      <c r="B24" s="4" t="s">
        <v>23</v>
      </c>
      <c r="C24" s="7">
        <f>12121</f>
        <v>12121</v>
      </c>
      <c r="D24" s="1"/>
      <c r="E24" s="1"/>
      <c r="F24" s="1"/>
    </row>
    <row r="25" spans="1:6" ht="18.75">
      <c r="A25" s="5"/>
      <c r="B25" s="6" t="s">
        <v>5</v>
      </c>
      <c r="C25" s="8">
        <f>SUM(C6:C24)</f>
        <v>228060.59</v>
      </c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29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4302.13</f>
        <v>4302.13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9</v>
      </c>
      <c r="C9" s="7" t="s">
        <v>24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655.2</f>
        <v>655.2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24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f>4986</f>
        <v>4986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f>1263</f>
        <v>1263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f>86543</f>
        <v>86543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f>10301.01</f>
        <v>10301.01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f>34881</f>
        <v>34881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13182.67</f>
        <v>13182.67</v>
      </c>
      <c r="D17" s="1"/>
      <c r="E17" s="1"/>
      <c r="F17" s="1"/>
    </row>
    <row r="18" spans="1:6" ht="40.5" customHeight="1">
      <c r="A18" s="3">
        <v>13</v>
      </c>
      <c r="B18" s="4" t="s">
        <v>37</v>
      </c>
      <c r="C18" s="7" t="s">
        <v>24</v>
      </c>
      <c r="D18" s="1"/>
      <c r="E18" s="1"/>
      <c r="F18" s="1"/>
    </row>
    <row r="19" spans="1:6" ht="18.75">
      <c r="A19" s="3">
        <v>14</v>
      </c>
      <c r="B19" s="4" t="s">
        <v>18</v>
      </c>
      <c r="C19" s="7">
        <f>10216.77</f>
        <v>10216.77</v>
      </c>
      <c r="D19" s="1"/>
      <c r="E19" s="1"/>
      <c r="F19" s="1"/>
    </row>
    <row r="20" spans="1:6" ht="18.75">
      <c r="A20" s="3">
        <v>15</v>
      </c>
      <c r="B20" s="4" t="s">
        <v>19</v>
      </c>
      <c r="C20" s="7">
        <f>5338.86</f>
        <v>5338.86</v>
      </c>
      <c r="D20" s="1"/>
      <c r="E20" s="1"/>
      <c r="F20" s="1"/>
    </row>
    <row r="21" spans="1:6" ht="18.75">
      <c r="A21" s="3">
        <v>16</v>
      </c>
      <c r="B21" s="4" t="s">
        <v>20</v>
      </c>
      <c r="C21" s="7">
        <f>5338.86</f>
        <v>5338.86</v>
      </c>
      <c r="D21" s="1"/>
      <c r="E21" s="1"/>
      <c r="F21" s="1"/>
    </row>
    <row r="22" spans="1:6" ht="18.75">
      <c r="A22" s="3">
        <v>17</v>
      </c>
      <c r="B22" s="4" t="s">
        <v>21</v>
      </c>
      <c r="C22" s="7">
        <f>5338.86</f>
        <v>5338.86</v>
      </c>
      <c r="D22" s="1"/>
      <c r="E22" s="1"/>
      <c r="F22" s="1"/>
    </row>
    <row r="23" spans="1:6" ht="23.25" customHeight="1">
      <c r="A23" s="3">
        <v>18</v>
      </c>
      <c r="B23" s="4" t="s">
        <v>22</v>
      </c>
      <c r="C23" s="7">
        <f>97076</f>
        <v>97076</v>
      </c>
      <c r="D23" s="1"/>
      <c r="E23" s="1"/>
      <c r="F23" s="1"/>
    </row>
    <row r="24" spans="1:6" ht="22.5" customHeight="1">
      <c r="A24" s="3">
        <v>19</v>
      </c>
      <c r="B24" s="4" t="s">
        <v>23</v>
      </c>
      <c r="C24" s="7">
        <f>12051</f>
        <v>12051</v>
      </c>
      <c r="D24" s="1"/>
      <c r="E24" s="1"/>
      <c r="F24" s="1"/>
    </row>
    <row r="25" spans="1:6" ht="18.75">
      <c r="A25" s="5"/>
      <c r="B25" s="6" t="s">
        <v>5</v>
      </c>
      <c r="C25" s="8">
        <f>SUM(C6:C24)</f>
        <v>296467.16</v>
      </c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30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4226.11</f>
        <v>4226.11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9</v>
      </c>
      <c r="C9" s="7" t="s">
        <v>24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1310.4</f>
        <v>1310.4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f>2322</f>
        <v>2322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f>2858</f>
        <v>2858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f>9469</f>
        <v>9469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f>16514.15</f>
        <v>16514.15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f>34612</f>
        <v>34612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13182.67</f>
        <v>13182.67</v>
      </c>
      <c r="D17" s="1"/>
      <c r="E17" s="1"/>
      <c r="F17" s="1"/>
    </row>
    <row r="18" spans="1:6" ht="40.5" customHeight="1">
      <c r="A18" s="3">
        <v>13</v>
      </c>
      <c r="B18" s="4" t="s">
        <v>37</v>
      </c>
      <c r="C18" s="7" t="s">
        <v>24</v>
      </c>
      <c r="D18" s="1"/>
      <c r="E18" s="1"/>
      <c r="F18" s="1"/>
    </row>
    <row r="19" spans="1:6" ht="18.75">
      <c r="A19" s="3">
        <v>14</v>
      </c>
      <c r="B19" s="4" t="s">
        <v>18</v>
      </c>
      <c r="C19" s="7">
        <f>10216.77</f>
        <v>10216.77</v>
      </c>
      <c r="D19" s="1"/>
      <c r="E19" s="1"/>
      <c r="F19" s="1"/>
    </row>
    <row r="20" spans="1:6" ht="18.75">
      <c r="A20" s="3">
        <v>15</v>
      </c>
      <c r="B20" s="4" t="s">
        <v>19</v>
      </c>
      <c r="C20" s="7">
        <f>5338.86</f>
        <v>5338.86</v>
      </c>
      <c r="D20" s="1"/>
      <c r="E20" s="1"/>
      <c r="F20" s="1"/>
    </row>
    <row r="21" spans="1:6" ht="18.75">
      <c r="A21" s="3">
        <v>16</v>
      </c>
      <c r="B21" s="4" t="s">
        <v>20</v>
      </c>
      <c r="C21" s="7">
        <f>5338.86</f>
        <v>5338.86</v>
      </c>
      <c r="D21" s="1"/>
      <c r="E21" s="1"/>
      <c r="F21" s="1"/>
    </row>
    <row r="22" spans="1:6" ht="18.75">
      <c r="A22" s="3">
        <v>17</v>
      </c>
      <c r="B22" s="4" t="s">
        <v>21</v>
      </c>
      <c r="C22" s="7">
        <f>5338.86</f>
        <v>5338.86</v>
      </c>
      <c r="D22" s="1"/>
      <c r="E22" s="1"/>
      <c r="F22" s="1"/>
    </row>
    <row r="23" spans="1:6" ht="23.25" customHeight="1">
      <c r="A23" s="3">
        <v>18</v>
      </c>
      <c r="B23" s="4" t="s">
        <v>22</v>
      </c>
      <c r="C23" s="7">
        <f>96328</f>
        <v>96328</v>
      </c>
      <c r="D23" s="1"/>
      <c r="E23" s="1"/>
      <c r="F23" s="1"/>
    </row>
    <row r="24" spans="1:6" ht="22.5" customHeight="1">
      <c r="A24" s="3">
        <v>19</v>
      </c>
      <c r="B24" s="4" t="s">
        <v>23</v>
      </c>
      <c r="C24" s="7">
        <f>11958</f>
        <v>11958</v>
      </c>
      <c r="D24" s="1"/>
      <c r="E24" s="1"/>
      <c r="F24" s="1"/>
    </row>
    <row r="25" spans="1:6" ht="18.75">
      <c r="A25" s="5"/>
      <c r="B25" s="6" t="s">
        <v>5</v>
      </c>
      <c r="C25" s="8">
        <f>SUM(C6:C24)</f>
        <v>225804.52000000002</v>
      </c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31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4981.33</f>
        <v>4981.33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9</v>
      </c>
      <c r="C9" s="7" t="s">
        <v>24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1310.4</f>
        <v>1310.4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f>5026</f>
        <v>5026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f>395</f>
        <v>395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f>145509</f>
        <v>145509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f>9968.64</f>
        <v>9968.64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f>38460</f>
        <v>38460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13182.67</f>
        <v>13182.67</v>
      </c>
      <c r="D17" s="1"/>
      <c r="E17" s="1"/>
      <c r="F17" s="1"/>
    </row>
    <row r="18" spans="1:6" ht="40.5" customHeight="1">
      <c r="A18" s="3">
        <v>13</v>
      </c>
      <c r="B18" s="4" t="s">
        <v>37</v>
      </c>
      <c r="C18" s="7" t="s">
        <v>24</v>
      </c>
      <c r="D18" s="1"/>
      <c r="E18" s="1"/>
      <c r="F18" s="1"/>
    </row>
    <row r="19" spans="1:6" ht="18.75">
      <c r="A19" s="3">
        <v>14</v>
      </c>
      <c r="B19" s="4" t="s">
        <v>18</v>
      </c>
      <c r="C19" s="7">
        <f>10216.77</f>
        <v>10216.77</v>
      </c>
      <c r="D19" s="1"/>
      <c r="E19" s="1"/>
      <c r="F19" s="1"/>
    </row>
    <row r="20" spans="1:6" ht="18.75">
      <c r="A20" s="3">
        <v>15</v>
      </c>
      <c r="B20" s="4" t="s">
        <v>19</v>
      </c>
      <c r="C20" s="7">
        <f>5338.86</f>
        <v>5338.86</v>
      </c>
      <c r="D20" s="1"/>
      <c r="E20" s="1"/>
      <c r="F20" s="1"/>
    </row>
    <row r="21" spans="1:6" ht="18.75">
      <c r="A21" s="3">
        <v>16</v>
      </c>
      <c r="B21" s="4" t="s">
        <v>20</v>
      </c>
      <c r="C21" s="7">
        <f>5338.86</f>
        <v>5338.86</v>
      </c>
      <c r="D21" s="1"/>
      <c r="E21" s="1"/>
      <c r="F21" s="1"/>
    </row>
    <row r="22" spans="1:6" ht="18.75">
      <c r="A22" s="3">
        <v>17</v>
      </c>
      <c r="B22" s="4" t="s">
        <v>21</v>
      </c>
      <c r="C22" s="7">
        <f>5338.86</f>
        <v>5338.86</v>
      </c>
      <c r="D22" s="1"/>
      <c r="E22" s="1"/>
      <c r="F22" s="1"/>
    </row>
    <row r="23" spans="1:6" ht="23.25" customHeight="1">
      <c r="A23" s="3">
        <v>18</v>
      </c>
      <c r="B23" s="4" t="s">
        <v>22</v>
      </c>
      <c r="C23" s="7">
        <f>107035</f>
        <v>107035</v>
      </c>
      <c r="D23" s="1"/>
      <c r="E23" s="1"/>
      <c r="F23" s="1"/>
    </row>
    <row r="24" spans="1:6" ht="22.5" customHeight="1">
      <c r="A24" s="3">
        <v>19</v>
      </c>
      <c r="B24" s="4" t="s">
        <v>23</v>
      </c>
      <c r="C24" s="7">
        <f>13287</f>
        <v>13287</v>
      </c>
      <c r="D24" s="1"/>
      <c r="E24" s="1"/>
      <c r="F24" s="1"/>
    </row>
    <row r="25" spans="1:6" ht="18.75">
      <c r="A25" s="5"/>
      <c r="B25" s="6" t="s">
        <v>5</v>
      </c>
      <c r="C25" s="8">
        <f>SUM(C6:C24)</f>
        <v>372179.23</v>
      </c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32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4305.69</f>
        <v>4305.69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36</v>
      </c>
      <c r="C9" s="7">
        <f>678</f>
        <v>678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1310.4</f>
        <v>1310.4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f>8668</f>
        <v>8668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f>20</f>
        <v>20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f>11329</f>
        <v>11329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f>3939.53</f>
        <v>3939.53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f>37589</f>
        <v>37589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13182.67</f>
        <v>13182.67</v>
      </c>
      <c r="D17" s="1"/>
      <c r="E17" s="1"/>
      <c r="F17" s="1"/>
    </row>
    <row r="18" spans="1:6" ht="40.5" customHeight="1">
      <c r="A18" s="3">
        <v>13</v>
      </c>
      <c r="B18" s="4" t="s">
        <v>37</v>
      </c>
      <c r="C18" s="7">
        <f>14718.45</f>
        <v>14718.45</v>
      </c>
      <c r="D18" s="1"/>
      <c r="E18" s="1"/>
      <c r="F18" s="1"/>
    </row>
    <row r="19" spans="1:6" ht="18.75">
      <c r="A19" s="3">
        <v>14</v>
      </c>
      <c r="B19" s="4" t="s">
        <v>18</v>
      </c>
      <c r="C19" s="7">
        <f>10216.77</f>
        <v>10216.77</v>
      </c>
      <c r="D19" s="1"/>
      <c r="E19" s="1"/>
      <c r="F19" s="1"/>
    </row>
    <row r="20" spans="1:6" ht="18.75">
      <c r="A20" s="3">
        <v>15</v>
      </c>
      <c r="B20" s="4" t="s">
        <v>19</v>
      </c>
      <c r="C20" s="7">
        <f>5338.86</f>
        <v>5338.86</v>
      </c>
      <c r="D20" s="1"/>
      <c r="E20" s="1"/>
      <c r="F20" s="1"/>
    </row>
    <row r="21" spans="1:6" ht="18.75">
      <c r="A21" s="3">
        <v>16</v>
      </c>
      <c r="B21" s="4" t="s">
        <v>20</v>
      </c>
      <c r="C21" s="7">
        <f>5338.86</f>
        <v>5338.86</v>
      </c>
      <c r="D21" s="1"/>
      <c r="E21" s="1"/>
      <c r="F21" s="1"/>
    </row>
    <row r="22" spans="1:6" ht="18.75">
      <c r="A22" s="3">
        <v>17</v>
      </c>
      <c r="B22" s="4" t="s">
        <v>21</v>
      </c>
      <c r="C22" s="7">
        <f>5338.86</f>
        <v>5338.86</v>
      </c>
      <c r="D22" s="1"/>
      <c r="E22" s="1"/>
      <c r="F22" s="1"/>
    </row>
    <row r="23" spans="1:6" ht="23.25" customHeight="1">
      <c r="A23" s="3">
        <v>18</v>
      </c>
      <c r="B23" s="4" t="s">
        <v>22</v>
      </c>
      <c r="C23" s="7">
        <f>104614</f>
        <v>104614</v>
      </c>
      <c r="D23" s="1"/>
      <c r="E23" s="1"/>
      <c r="F23" s="1"/>
    </row>
    <row r="24" spans="1:6" ht="22.5" customHeight="1">
      <c r="A24" s="3">
        <v>19</v>
      </c>
      <c r="B24" s="4" t="s">
        <v>23</v>
      </c>
      <c r="C24" s="7">
        <f>12987</f>
        <v>12987</v>
      </c>
      <c r="D24" s="1"/>
      <c r="E24" s="1"/>
      <c r="F24" s="1"/>
    </row>
    <row r="25" spans="1:6" ht="18.75">
      <c r="A25" s="5"/>
      <c r="B25" s="6" t="s">
        <v>5</v>
      </c>
      <c r="C25" s="8">
        <f>SUM(C6:C24)</f>
        <v>246365.93</v>
      </c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33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4170.46</f>
        <v>4170.46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25</v>
      </c>
      <c r="C9" s="7">
        <f>113</f>
        <v>113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1539.2</f>
        <v>1539.2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>
        <f>1798.04</f>
        <v>1798.04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f>4867</f>
        <v>4867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f>6094</f>
        <v>6094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f>172</f>
        <v>172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f>6242.67</f>
        <v>6242.67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f>40786</f>
        <v>40786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13182.67</f>
        <v>13182.67</v>
      </c>
      <c r="D17" s="1"/>
      <c r="E17" s="1"/>
      <c r="F17" s="1"/>
    </row>
    <row r="18" spans="1:6" ht="40.5" customHeight="1">
      <c r="A18" s="3">
        <v>13</v>
      </c>
      <c r="B18" s="4" t="s">
        <v>37</v>
      </c>
      <c r="C18" s="7" t="s">
        <v>24</v>
      </c>
      <c r="D18" s="1"/>
      <c r="E18" s="1"/>
      <c r="F18" s="1"/>
    </row>
    <row r="19" spans="1:6" ht="18.75">
      <c r="A19" s="3">
        <v>14</v>
      </c>
      <c r="B19" s="4" t="s">
        <v>18</v>
      </c>
      <c r="C19" s="7">
        <f>10216.77</f>
        <v>10216.77</v>
      </c>
      <c r="D19" s="1"/>
      <c r="E19" s="1"/>
      <c r="F19" s="1"/>
    </row>
    <row r="20" spans="1:6" ht="18.75">
      <c r="A20" s="3">
        <v>15</v>
      </c>
      <c r="B20" s="4" t="s">
        <v>19</v>
      </c>
      <c r="C20" s="7">
        <f>5338.86</f>
        <v>5338.86</v>
      </c>
      <c r="D20" s="1"/>
      <c r="E20" s="1"/>
      <c r="F20" s="1"/>
    </row>
    <row r="21" spans="1:6" ht="18.75">
      <c r="A21" s="3">
        <v>16</v>
      </c>
      <c r="B21" s="4" t="s">
        <v>20</v>
      </c>
      <c r="C21" s="7">
        <f>5338.86</f>
        <v>5338.86</v>
      </c>
      <c r="D21" s="1"/>
      <c r="E21" s="1"/>
      <c r="F21" s="1"/>
    </row>
    <row r="22" spans="1:6" ht="18.75">
      <c r="A22" s="3">
        <v>17</v>
      </c>
      <c r="B22" s="4" t="s">
        <v>21</v>
      </c>
      <c r="C22" s="7">
        <f>5338.86</f>
        <v>5338.86</v>
      </c>
      <c r="D22" s="1"/>
      <c r="E22" s="1"/>
      <c r="F22" s="1"/>
    </row>
    <row r="23" spans="1:6" ht="23.25" customHeight="1">
      <c r="A23" s="3">
        <v>18</v>
      </c>
      <c r="B23" s="4" t="s">
        <v>22</v>
      </c>
      <c r="C23" s="7">
        <f>113510</f>
        <v>113510</v>
      </c>
      <c r="D23" s="1"/>
      <c r="E23" s="1"/>
      <c r="F23" s="1"/>
    </row>
    <row r="24" spans="1:6" ht="22.5" customHeight="1">
      <c r="A24" s="3">
        <v>19</v>
      </c>
      <c r="B24" s="4" t="s">
        <v>23</v>
      </c>
      <c r="C24" s="7">
        <v>14091</v>
      </c>
      <c r="D24" s="1"/>
      <c r="E24" s="1"/>
      <c r="F24" s="1"/>
    </row>
    <row r="25" spans="1:6" ht="18.75">
      <c r="A25" s="5"/>
      <c r="B25" s="6" t="s">
        <v>5</v>
      </c>
      <c r="C25" s="8">
        <f>SUM(C6:C24)</f>
        <v>237792.19</v>
      </c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.8515625" style="0" customWidth="1"/>
    <col min="2" max="2" width="63.00390625" style="0" customWidth="1"/>
    <col min="3" max="3" width="18.28125" style="0" customWidth="1"/>
  </cols>
  <sheetData>
    <row r="1" spans="1:6" ht="18.75">
      <c r="A1" s="11" t="s">
        <v>0</v>
      </c>
      <c r="B1" s="11"/>
      <c r="C1" s="11"/>
      <c r="D1" s="10"/>
      <c r="E1" s="10"/>
      <c r="F1" s="10"/>
    </row>
    <row r="2" spans="1:6" ht="18.75">
      <c r="A2" s="12" t="s">
        <v>3</v>
      </c>
      <c r="B2" s="12"/>
      <c r="C2" s="12"/>
      <c r="D2" s="9"/>
      <c r="E2" s="9"/>
      <c r="F2" s="9"/>
    </row>
    <row r="3" spans="1:6" ht="18.75">
      <c r="A3" s="12" t="s">
        <v>34</v>
      </c>
      <c r="B3" s="12"/>
      <c r="C3" s="12"/>
      <c r="D3" s="9"/>
      <c r="E3" s="9"/>
      <c r="F3" s="9"/>
    </row>
    <row r="4" spans="1:6" ht="18.75">
      <c r="A4" s="1"/>
      <c r="B4" s="1"/>
      <c r="C4" s="1"/>
      <c r="D4" s="1"/>
      <c r="E4" s="1"/>
      <c r="F4" s="1"/>
    </row>
    <row r="5" spans="1:6" ht="37.5">
      <c r="A5" s="2" t="s">
        <v>1</v>
      </c>
      <c r="B5" s="3" t="s">
        <v>2</v>
      </c>
      <c r="C5" s="2" t="s">
        <v>4</v>
      </c>
      <c r="D5" s="1"/>
      <c r="E5" s="1"/>
      <c r="F5" s="1"/>
    </row>
    <row r="6" spans="1:6" ht="18.75">
      <c r="A6" s="3">
        <v>1</v>
      </c>
      <c r="B6" s="4" t="s">
        <v>6</v>
      </c>
      <c r="C6" s="7">
        <f>2852.8</f>
        <v>2852.8</v>
      </c>
      <c r="D6" s="1"/>
      <c r="E6" s="1"/>
      <c r="F6" s="1"/>
    </row>
    <row r="7" spans="1:6" ht="55.5" customHeight="1">
      <c r="A7" s="3">
        <v>2</v>
      </c>
      <c r="B7" s="4" t="s">
        <v>7</v>
      </c>
      <c r="C7" s="7">
        <f>4170.46</f>
        <v>4170.46</v>
      </c>
      <c r="D7" s="1"/>
      <c r="E7" s="1"/>
      <c r="F7" s="1"/>
    </row>
    <row r="8" spans="1:6" ht="19.5" customHeight="1">
      <c r="A8" s="3">
        <v>3</v>
      </c>
      <c r="B8" s="4" t="s">
        <v>8</v>
      </c>
      <c r="C8" s="7">
        <f>2140</f>
        <v>2140</v>
      </c>
      <c r="D8" s="1"/>
      <c r="E8" s="1"/>
      <c r="F8" s="1"/>
    </row>
    <row r="9" spans="1:6" ht="18" customHeight="1">
      <c r="A9" s="3">
        <v>4</v>
      </c>
      <c r="B9" s="4" t="s">
        <v>35</v>
      </c>
      <c r="C9" s="7">
        <f>339</f>
        <v>339</v>
      </c>
      <c r="D9" s="1"/>
      <c r="E9" s="1"/>
      <c r="F9" s="1"/>
    </row>
    <row r="10" spans="1:6" ht="37.5">
      <c r="A10" s="3">
        <v>5</v>
      </c>
      <c r="B10" s="4" t="s">
        <v>10</v>
      </c>
      <c r="C10" s="7">
        <f>655.2</f>
        <v>655.2</v>
      </c>
      <c r="D10" s="1"/>
      <c r="E10" s="1"/>
      <c r="F10" s="1"/>
    </row>
    <row r="11" spans="1:6" ht="20.25" customHeight="1">
      <c r="A11" s="3">
        <v>6</v>
      </c>
      <c r="B11" s="4" t="s">
        <v>11</v>
      </c>
      <c r="C11" s="7" t="s">
        <v>24</v>
      </c>
      <c r="D11" s="1"/>
      <c r="E11" s="1"/>
      <c r="F11" s="1"/>
    </row>
    <row r="12" spans="1:6" ht="16.5" customHeight="1">
      <c r="A12" s="3">
        <v>7</v>
      </c>
      <c r="B12" s="4" t="s">
        <v>12</v>
      </c>
      <c r="C12" s="7">
        <f>2163</f>
        <v>2163</v>
      </c>
      <c r="D12" s="1"/>
      <c r="E12" s="1"/>
      <c r="F12" s="1"/>
    </row>
    <row r="13" spans="1:6" ht="17.25" customHeight="1">
      <c r="A13" s="3">
        <v>8</v>
      </c>
      <c r="B13" s="4" t="s">
        <v>13</v>
      </c>
      <c r="C13" s="7">
        <f>2840</f>
        <v>2840</v>
      </c>
      <c r="D13" s="1"/>
      <c r="E13" s="1"/>
      <c r="F13" s="1"/>
    </row>
    <row r="14" spans="1:6" ht="38.25" customHeight="1">
      <c r="A14" s="3">
        <v>9</v>
      </c>
      <c r="B14" s="4" t="s">
        <v>14</v>
      </c>
      <c r="C14" s="7">
        <f>45370</f>
        <v>45370</v>
      </c>
      <c r="D14" s="1"/>
      <c r="E14" s="1"/>
      <c r="F14" s="1"/>
    </row>
    <row r="15" spans="1:6" ht="18.75">
      <c r="A15" s="3">
        <v>10</v>
      </c>
      <c r="B15" s="4" t="s">
        <v>15</v>
      </c>
      <c r="C15" s="7">
        <f>16055.06</f>
        <v>16055.06</v>
      </c>
      <c r="D15" s="1"/>
      <c r="E15" s="1"/>
      <c r="F15" s="1"/>
    </row>
    <row r="16" spans="1:6" ht="18.75">
      <c r="A16" s="3">
        <v>11</v>
      </c>
      <c r="B16" s="4" t="s">
        <v>16</v>
      </c>
      <c r="C16" s="7">
        <f>35038</f>
        <v>35038</v>
      </c>
      <c r="D16" s="1"/>
      <c r="E16" s="1"/>
      <c r="F16" s="1"/>
    </row>
    <row r="17" spans="1:6" ht="40.5" customHeight="1">
      <c r="A17" s="3">
        <v>12</v>
      </c>
      <c r="B17" s="4" t="s">
        <v>17</v>
      </c>
      <c r="C17" s="7">
        <f>13182.67</f>
        <v>13182.67</v>
      </c>
      <c r="D17" s="1"/>
      <c r="E17" s="1"/>
      <c r="F17" s="1"/>
    </row>
    <row r="18" spans="1:6" ht="40.5" customHeight="1">
      <c r="A18" s="3">
        <v>13</v>
      </c>
      <c r="B18" s="4" t="s">
        <v>37</v>
      </c>
      <c r="C18" s="7" t="s">
        <v>24</v>
      </c>
      <c r="D18" s="1"/>
      <c r="E18" s="1"/>
      <c r="F18" s="1"/>
    </row>
    <row r="19" spans="1:6" ht="18.75">
      <c r="A19" s="3">
        <v>14</v>
      </c>
      <c r="B19" s="4" t="s">
        <v>18</v>
      </c>
      <c r="C19" s="7">
        <f>10216.77</f>
        <v>10216.77</v>
      </c>
      <c r="D19" s="1"/>
      <c r="E19" s="1"/>
      <c r="F19" s="1"/>
    </row>
    <row r="20" spans="1:6" ht="18.75">
      <c r="A20" s="3">
        <v>15</v>
      </c>
      <c r="B20" s="4" t="s">
        <v>19</v>
      </c>
      <c r="C20" s="7">
        <f>5338.86</f>
        <v>5338.86</v>
      </c>
      <c r="D20" s="1"/>
      <c r="E20" s="1"/>
      <c r="F20" s="1"/>
    </row>
    <row r="21" spans="1:6" ht="18.75">
      <c r="A21" s="3">
        <v>16</v>
      </c>
      <c r="B21" s="4" t="s">
        <v>20</v>
      </c>
      <c r="C21" s="7">
        <f>5338.86</f>
        <v>5338.86</v>
      </c>
      <c r="D21" s="1"/>
      <c r="E21" s="1"/>
      <c r="F21" s="1"/>
    </row>
    <row r="22" spans="1:6" ht="18.75">
      <c r="A22" s="3">
        <v>17</v>
      </c>
      <c r="B22" s="4" t="s">
        <v>21</v>
      </c>
      <c r="C22" s="7">
        <f>5338.86</f>
        <v>5338.86</v>
      </c>
      <c r="D22" s="1"/>
      <c r="E22" s="1"/>
      <c r="F22" s="1"/>
    </row>
    <row r="23" spans="1:6" ht="23.25" customHeight="1">
      <c r="A23" s="3">
        <v>18</v>
      </c>
      <c r="B23" s="4" t="s">
        <v>22</v>
      </c>
      <c r="C23" s="7">
        <f>97513</f>
        <v>97513</v>
      </c>
      <c r="D23" s="1"/>
      <c r="E23" s="1"/>
      <c r="F23" s="1"/>
    </row>
    <row r="24" spans="1:6" ht="22.5" customHeight="1">
      <c r="A24" s="3">
        <v>19</v>
      </c>
      <c r="B24" s="4" t="s">
        <v>23</v>
      </c>
      <c r="C24" s="7">
        <v>12692</v>
      </c>
      <c r="D24" s="1"/>
      <c r="E24" s="1"/>
      <c r="F24" s="1"/>
    </row>
    <row r="25" spans="1:6" ht="18.75">
      <c r="A25" s="5"/>
      <c r="B25" s="6" t="s">
        <v>5</v>
      </c>
      <c r="C25" s="8">
        <f>SUM(C6:C24)</f>
        <v>261244.53999999995</v>
      </c>
      <c r="D25" s="1"/>
      <c r="E25" s="1"/>
      <c r="F25" s="1"/>
    </row>
    <row r="26" spans="1:6" ht="18.75">
      <c r="A26" s="1"/>
      <c r="B26" s="1"/>
      <c r="C26" s="1"/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1"/>
      <c r="C28" s="1"/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1"/>
      <c r="C30" s="1"/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1"/>
      <c r="B32" s="1"/>
      <c r="C32" s="1"/>
      <c r="D32" s="1"/>
      <c r="E32" s="1"/>
      <c r="F32" s="1"/>
    </row>
    <row r="33" spans="1:6" ht="18.75">
      <c r="A33" s="1"/>
      <c r="B33" s="1"/>
      <c r="C33" s="1"/>
      <c r="D33" s="1"/>
      <c r="E33" s="1"/>
      <c r="F33" s="1"/>
    </row>
    <row r="34" spans="1:6" ht="18.75">
      <c r="A34" s="1"/>
      <c r="B34" s="1"/>
      <c r="C34" s="1"/>
      <c r="D34" s="1"/>
      <c r="E34" s="1"/>
      <c r="F34" s="1"/>
    </row>
    <row r="35" spans="1:6" ht="18.75">
      <c r="A35" s="1"/>
      <c r="B35" s="1"/>
      <c r="C35" s="1"/>
      <c r="D35" s="1"/>
      <c r="E35" s="1"/>
      <c r="F35" s="1"/>
    </row>
    <row r="36" spans="1:6" ht="18.75">
      <c r="A36" s="1"/>
      <c r="B36" s="1"/>
      <c r="C36" s="1"/>
      <c r="D36" s="1"/>
      <c r="E36" s="1"/>
      <c r="F36" s="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2012-03-28T09:56:22Z</dcterms:modified>
  <cp:category/>
  <cp:version/>
  <cp:contentType/>
  <cp:contentStatus/>
</cp:coreProperties>
</file>