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980" windowHeight="9405" tabRatio="702" activeTab="3"/>
  </bookViews>
  <sheets>
    <sheet name="31" sheetId="1" r:id="rId1"/>
    <sheet name="35" sheetId="2" r:id="rId2"/>
    <sheet name="37" sheetId="3" r:id="rId3"/>
    <sheet name="41" sheetId="4" r:id="rId4"/>
  </sheets>
  <definedNames/>
  <calcPr fullCalcOnLoad="1"/>
</workbook>
</file>

<file path=xl/sharedStrings.xml><?xml version="1.0" encoding="utf-8"?>
<sst xmlns="http://schemas.openxmlformats.org/spreadsheetml/2006/main" count="188" uniqueCount="54">
  <si>
    <t>№ п/п</t>
  </si>
  <si>
    <t>Виды работ текущего ремонта</t>
  </si>
  <si>
    <t>Ед. изм.</t>
  </si>
  <si>
    <t>2012 год</t>
  </si>
  <si>
    <t>Итого за  I квартал</t>
  </si>
  <si>
    <t>Итого за  II квартал</t>
  </si>
  <si>
    <t>Итого за  I полугодие</t>
  </si>
  <si>
    <t>Итого за  III квартал</t>
  </si>
  <si>
    <t>Итого за  9 месяцев</t>
  </si>
  <si>
    <t>Итого за  IV квартал</t>
  </si>
  <si>
    <t>Итого за  2012 год</t>
  </si>
  <si>
    <t>руб.</t>
  </si>
  <si>
    <t>шт.</t>
  </si>
  <si>
    <t>Итого затрат</t>
  </si>
  <si>
    <t>п.м</t>
  </si>
  <si>
    <t>м2</t>
  </si>
  <si>
    <t>Смена запорной арматуры</t>
  </si>
  <si>
    <t>Смена ламп</t>
  </si>
  <si>
    <t>Ремонт силового предохр. шкафа (ВРУ) со сменой автоматов</t>
  </si>
  <si>
    <t>Окраска контейнеров</t>
  </si>
  <si>
    <t>Ремонт груп. щитков на лест. клетках</t>
  </si>
  <si>
    <t>Ремонт запорной арматуры</t>
  </si>
  <si>
    <t>Смена эл.проводки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</si>
  <si>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</si>
  <si>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</si>
  <si>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</si>
  <si>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</si>
  <si>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</si>
  <si>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</si>
  <si>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</si>
  <si>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</si>
  <si>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</si>
  <si>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</si>
  <si>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</si>
  <si>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</si>
  <si>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Замена эл.проводки</t>
  </si>
  <si>
    <t>Ремонт двери</t>
  </si>
  <si>
    <t>м</t>
  </si>
  <si>
    <t>Прочие затраты</t>
  </si>
  <si>
    <t>Смена сгонов</t>
  </si>
  <si>
    <t xml:space="preserve">Ремонт запорной арматуры </t>
  </si>
  <si>
    <t>Изоляция трубопроводов</t>
  </si>
  <si>
    <t>под.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</si>
  <si>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</si>
  <si>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Заделка выбоин в полах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</si>
  <si>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</si>
  <si>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Косметич. ремонт лестн. клеток</t>
  </si>
  <si>
    <t>Ремонт оконных рам</t>
  </si>
  <si>
    <t>Силами работников ДУ (затраты на приобретение материалов)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</si>
  <si>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Лебедева,31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</si>
  <si>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Лебедева,35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</si>
  <si>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Лебедева,37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</si>
  <si>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Лебедева,41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</si>
  <si>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t>Смена внутренних  трубопроводов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</si>
</sst>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"/>
    <numFmt numFmtId="166" formatCode="0.000"/>
    <numFmt numFmtId="167" formatCode="0.0000"/>
    <numFmt numFmtId="168" formatCode="0.000;[Red]0.000"/>
    <numFmt numFmtId="169" formatCode="0.0000;[Red]0.0000"/>
    <numFmt numFmtId="170" formatCode="0.0;[Red]0.0"/>
    <numFmt numFmtId="171" formatCode="0;[Red]0"/>
  </numFmts>
  <fonts count="44">
    <font>
      <sz val="11"/>
      <color theme="1"/>
      <name val="Roman"/>
      <family val="2"/>
    </font>
    <font>
      <sz val="11"/>
      <color indexed="8"/>
      <name val="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Roman"/>
      <family val="2"/>
    </font>
    <font>
      <sz val="11"/>
      <color indexed="62"/>
      <name val="Roman"/>
      <family val="2"/>
    </font>
    <font>
      <b/>
      <sz val="11"/>
      <color indexed="63"/>
      <name val="Roman"/>
      <family val="2"/>
    </font>
    <font>
      <b/>
      <sz val="11"/>
      <color indexed="52"/>
      <name val="Roman"/>
      <family val="2"/>
    </font>
    <font>
      <b/>
      <sz val="15"/>
      <color indexed="56"/>
      <name val="Roman"/>
      <family val="2"/>
    </font>
    <font>
      <b/>
      <sz val="13"/>
      <color indexed="56"/>
      <name val="Roman"/>
      <family val="2"/>
    </font>
    <font>
      <b/>
      <sz val="11"/>
      <color indexed="56"/>
      <name val="Roman"/>
      <family val="2"/>
    </font>
    <font>
      <b/>
      <sz val="11"/>
      <color indexed="8"/>
      <name val="Roman"/>
      <family val="2"/>
    </font>
    <font>
      <b/>
      <sz val="11"/>
      <color indexed="9"/>
      <name val="Roman"/>
      <family val="2"/>
    </font>
    <font>
      <b/>
      <sz val="18"/>
      <color indexed="56"/>
      <name val="Cambria"/>
      <family val="2"/>
    </font>
    <font>
      <sz val="11"/>
      <color indexed="60"/>
      <name val="Roman"/>
      <family val="2"/>
    </font>
    <font>
      <sz val="11"/>
      <color indexed="20"/>
      <name val="Roman"/>
      <family val="2"/>
    </font>
    <font>
      <i/>
      <sz val="11"/>
      <color indexed="23"/>
      <name val="Roman"/>
      <family val="2"/>
    </font>
    <font>
      <sz val="11"/>
      <color indexed="52"/>
      <name val="Roman"/>
      <family val="2"/>
    </font>
    <font>
      <sz val="11"/>
      <color indexed="10"/>
      <name val="Roman"/>
      <family val="2"/>
    </font>
    <font>
      <sz val="11"/>
      <color indexed="17"/>
      <name val="Roman"/>
      <family val="2"/>
    </font>
    <font>
      <sz val="11"/>
      <color theme="0"/>
      <name val="Roman"/>
      <family val="2"/>
    </font>
    <font>
      <sz val="11"/>
      <color rgb="FF3F3F76"/>
      <name val="Roman"/>
      <family val="2"/>
    </font>
    <font>
      <b/>
      <sz val="11"/>
      <color rgb="FF3F3F3F"/>
      <name val="Roman"/>
      <family val="2"/>
    </font>
    <font>
      <b/>
      <sz val="11"/>
      <color rgb="FFFA7D00"/>
      <name val="Roman"/>
      <family val="2"/>
    </font>
    <font>
      <b/>
      <sz val="15"/>
      <color theme="3"/>
      <name val="Roman"/>
      <family val="2"/>
    </font>
    <font>
      <b/>
      <sz val="13"/>
      <color theme="3"/>
      <name val="Roman"/>
      <family val="2"/>
    </font>
    <font>
      <b/>
      <sz val="11"/>
      <color theme="3"/>
      <name val="Roman"/>
      <family val="2"/>
    </font>
    <font>
      <b/>
      <sz val="11"/>
      <color theme="1"/>
      <name val="Roman"/>
      <family val="2"/>
    </font>
    <font>
      <b/>
      <sz val="11"/>
      <color theme="0"/>
      <name val="Roman"/>
      <family val="2"/>
    </font>
    <font>
      <b/>
      <sz val="18"/>
      <color theme="3"/>
      <name val="Cambria"/>
      <family val="2"/>
    </font>
    <font>
      <sz val="11"/>
      <color rgb="FF9C6500"/>
      <name val="Roman"/>
      <family val="2"/>
    </font>
    <font>
      <sz val="11"/>
      <color theme="1"/>
      <name val="Calibri"/>
      <family val="2"/>
    </font>
    <font>
      <sz val="11"/>
      <color rgb="FF9C0006"/>
      <name val="Roman"/>
      <family val="2"/>
    </font>
    <font>
      <i/>
      <sz val="11"/>
      <color rgb="FF7F7F7F"/>
      <name val="Roman"/>
      <family val="2"/>
    </font>
    <font>
      <sz val="11"/>
      <color rgb="FFFA7D00"/>
      <name val="Roman"/>
      <family val="2"/>
    </font>
    <font>
      <sz val="11"/>
      <color rgb="FFFF0000"/>
      <name val="Roman"/>
      <family val="2"/>
    </font>
    <font>
      <sz val="11"/>
      <color rgb="FF006100"/>
      <name val="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thin"/>
      <right style="thin"/>
      <top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10" xfId="83" applyFont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3" fillId="33" borderId="11" xfId="90" applyFont="1" applyFill="1" applyBorder="1" applyAlignment="1">
      <alignment horizontal="center" vertical="center"/>
      <protection/>
    </xf>
    <xf numFmtId="0" fontId="3" fillId="33" borderId="11" xfId="93" applyFont="1" applyFill="1" applyBorder="1" applyAlignment="1">
      <alignment horizontal="center" vertical="center"/>
      <protection/>
    </xf>
    <xf numFmtId="0" fontId="3" fillId="33" borderId="11" xfId="94" applyFont="1" applyFill="1" applyBorder="1" applyAlignment="1">
      <alignment horizontal="center" vertical="center"/>
      <protection/>
    </xf>
    <xf numFmtId="0" fontId="2" fillId="33" borderId="12" xfId="89" applyFont="1" applyFill="1" applyBorder="1" applyAlignment="1">
      <alignment horizontal="center" vertical="center"/>
      <protection/>
    </xf>
    <xf numFmtId="2" fontId="2" fillId="34" borderId="11" xfId="54" applyNumberFormat="1" applyFont="1" applyFill="1" applyBorder="1" applyAlignment="1">
      <alignment horizontal="right" vertical="center"/>
    </xf>
    <xf numFmtId="2" fontId="2" fillId="0" borderId="11" xfId="89" applyNumberFormat="1" applyFont="1" applyBorder="1" applyAlignment="1">
      <alignment horizontal="right" vertical="center"/>
      <protection/>
    </xf>
    <xf numFmtId="0" fontId="2" fillId="0" borderId="11" xfId="89" applyFont="1" applyBorder="1" applyAlignment="1">
      <alignment horizontal="right"/>
      <protection/>
    </xf>
    <xf numFmtId="0" fontId="42" fillId="0" borderId="11" xfId="0" applyFont="1" applyBorder="1" applyAlignment="1">
      <alignment horizontal="right"/>
    </xf>
    <xf numFmtId="0" fontId="2" fillId="0" borderId="11" xfId="90" applyFont="1" applyBorder="1" applyAlignment="1">
      <alignment horizontal="right"/>
      <protection/>
    </xf>
    <xf numFmtId="0" fontId="2" fillId="0" borderId="11" xfId="93" applyFont="1" applyBorder="1" applyAlignment="1">
      <alignment horizontal="right"/>
      <protection/>
    </xf>
    <xf numFmtId="2" fontId="3" fillId="0" borderId="11" xfId="94" applyNumberFormat="1" applyFont="1" applyBorder="1" applyAlignment="1">
      <alignment horizontal="right"/>
      <protection/>
    </xf>
    <xf numFmtId="0" fontId="2" fillId="0" borderId="11" xfId="94" applyFont="1" applyBorder="1" applyAlignment="1">
      <alignment horizontal="right"/>
      <protection/>
    </xf>
    <xf numFmtId="0" fontId="2" fillId="34" borderId="12" xfId="89" applyFont="1" applyFill="1" applyBorder="1" applyAlignment="1">
      <alignment horizontal="left" vertical="center" wrapText="1"/>
      <protection/>
    </xf>
    <xf numFmtId="0" fontId="42" fillId="34" borderId="11" xfId="0" applyFont="1" applyFill="1" applyBorder="1" applyAlignment="1">
      <alignment horizontal="center"/>
    </xf>
    <xf numFmtId="0" fontId="42" fillId="34" borderId="11" xfId="0" applyFont="1" applyFill="1" applyBorder="1" applyAlignment="1">
      <alignment horizontal="right"/>
    </xf>
    <xf numFmtId="0" fontId="2" fillId="34" borderId="11" xfId="89" applyFont="1" applyFill="1" applyBorder="1" applyAlignment="1">
      <alignment horizontal="center" vertical="center"/>
      <protection/>
    </xf>
    <xf numFmtId="2" fontId="2" fillId="34" borderId="11" xfId="89" applyNumberFormat="1" applyFont="1" applyFill="1" applyBorder="1" applyAlignment="1">
      <alignment horizontal="right" vertical="center"/>
      <protection/>
    </xf>
    <xf numFmtId="0" fontId="2" fillId="34" borderId="11" xfId="92" applyFont="1" applyFill="1" applyBorder="1" applyAlignment="1">
      <alignment horizontal="center" vertical="center"/>
      <protection/>
    </xf>
    <xf numFmtId="0" fontId="2" fillId="34" borderId="11" xfId="90" applyFont="1" applyFill="1" applyBorder="1" applyAlignment="1">
      <alignment horizontal="center" vertical="center"/>
      <protection/>
    </xf>
    <xf numFmtId="0" fontId="2" fillId="34" borderId="11" xfId="90" applyFont="1" applyFill="1" applyBorder="1" applyAlignment="1">
      <alignment horizontal="right" vertical="center"/>
      <protection/>
    </xf>
    <xf numFmtId="0" fontId="2" fillId="34" borderId="11" xfId="90" applyFont="1" applyFill="1" applyBorder="1" applyAlignment="1">
      <alignment horizontal="right"/>
      <protection/>
    </xf>
    <xf numFmtId="164" fontId="2" fillId="34" borderId="11" xfId="58" applyNumberFormat="1" applyFont="1" applyFill="1" applyBorder="1" applyAlignment="1">
      <alignment horizontal="right" vertical="center"/>
    </xf>
    <xf numFmtId="0" fontId="2" fillId="34" borderId="11" xfId="93" applyFont="1" applyFill="1" applyBorder="1" applyAlignment="1">
      <alignment horizontal="center" vertical="center"/>
      <protection/>
    </xf>
    <xf numFmtId="0" fontId="2" fillId="34" borderId="11" xfId="93" applyFont="1" applyFill="1" applyBorder="1" applyAlignment="1">
      <alignment horizontal="right"/>
      <protection/>
    </xf>
    <xf numFmtId="0" fontId="2" fillId="34" borderId="11" xfId="93" applyFont="1" applyFill="1" applyBorder="1" applyAlignment="1">
      <alignment horizontal="right" vertical="center"/>
      <protection/>
    </xf>
    <xf numFmtId="164" fontId="2" fillId="34" borderId="11" xfId="60" applyNumberFormat="1" applyFont="1" applyFill="1" applyBorder="1" applyAlignment="1">
      <alignment horizontal="right" vertical="center"/>
    </xf>
    <xf numFmtId="0" fontId="2" fillId="34" borderId="11" xfId="94" applyFont="1" applyFill="1" applyBorder="1" applyAlignment="1">
      <alignment horizontal="center" vertical="center"/>
      <protection/>
    </xf>
    <xf numFmtId="2" fontId="2" fillId="34" borderId="11" xfId="94" applyNumberFormat="1" applyFont="1" applyFill="1" applyBorder="1" applyAlignment="1">
      <alignment horizontal="right"/>
      <protection/>
    </xf>
    <xf numFmtId="2" fontId="2" fillId="34" borderId="11" xfId="94" applyNumberFormat="1" applyFont="1" applyFill="1" applyBorder="1" applyAlignment="1">
      <alignment horizontal="right" vertical="center"/>
      <protection/>
    </xf>
    <xf numFmtId="0" fontId="42" fillId="34" borderId="11" xfId="94" applyFont="1" applyFill="1" applyBorder="1" applyAlignment="1">
      <alignment horizontal="right"/>
      <protection/>
    </xf>
    <xf numFmtId="2" fontId="2" fillId="34" borderId="11" xfId="61" applyNumberFormat="1" applyFont="1" applyFill="1" applyBorder="1" applyAlignment="1">
      <alignment horizontal="right" vertical="center"/>
    </xf>
    <xf numFmtId="2" fontId="42" fillId="34" borderId="11" xfId="94" applyNumberFormat="1" applyFont="1" applyFill="1" applyBorder="1" applyAlignment="1">
      <alignment horizontal="right"/>
      <protection/>
    </xf>
    <xf numFmtId="2" fontId="42" fillId="34" borderId="11" xfId="89" applyNumberFormat="1" applyFont="1" applyFill="1" applyBorder="1" applyAlignment="1">
      <alignment horizontal="right"/>
      <protection/>
    </xf>
    <xf numFmtId="0" fontId="42" fillId="34" borderId="11" xfId="89" applyFont="1" applyFill="1" applyBorder="1" applyAlignment="1">
      <alignment horizontal="right"/>
      <protection/>
    </xf>
    <xf numFmtId="2" fontId="2" fillId="0" borderId="11" xfId="89" applyNumberFormat="1" applyFont="1" applyBorder="1" applyAlignment="1">
      <alignment horizontal="right"/>
      <protection/>
    </xf>
    <xf numFmtId="2" fontId="2" fillId="34" borderId="11" xfId="60" applyNumberFormat="1" applyFont="1" applyFill="1" applyBorder="1" applyAlignment="1">
      <alignment horizontal="right" vertical="center"/>
    </xf>
    <xf numFmtId="0" fontId="2" fillId="34" borderId="11" xfId="95" applyFont="1" applyFill="1" applyBorder="1" applyAlignment="1">
      <alignment horizontal="center" vertical="center" wrapText="1"/>
      <protection/>
    </xf>
    <xf numFmtId="0" fontId="2" fillId="0" borderId="13" xfId="83" applyFont="1" applyBorder="1" applyAlignment="1">
      <alignment horizontal="center" vertical="center" wrapText="1"/>
      <protection/>
    </xf>
    <xf numFmtId="1" fontId="2" fillId="34" borderId="11" xfId="89" applyNumberFormat="1" applyFont="1" applyFill="1" applyBorder="1" applyAlignment="1">
      <alignment horizontal="right" vertical="center"/>
      <protection/>
    </xf>
    <xf numFmtId="1" fontId="2" fillId="34" borderId="11" xfId="54" applyNumberFormat="1" applyFont="1" applyFill="1" applyBorder="1" applyAlignment="1">
      <alignment horizontal="right" vertical="center"/>
    </xf>
    <xf numFmtId="1" fontId="2" fillId="0" borderId="11" xfId="89" applyNumberFormat="1" applyFont="1" applyBorder="1" applyAlignment="1">
      <alignment horizontal="right"/>
      <protection/>
    </xf>
    <xf numFmtId="1" fontId="2" fillId="34" borderId="11" xfId="90" applyNumberFormat="1" applyFont="1" applyFill="1" applyBorder="1" applyAlignment="1">
      <alignment horizontal="right" vertical="center"/>
      <protection/>
    </xf>
    <xf numFmtId="1" fontId="2" fillId="34" borderId="11" xfId="90" applyNumberFormat="1" applyFont="1" applyFill="1" applyBorder="1" applyAlignment="1">
      <alignment horizontal="right"/>
      <protection/>
    </xf>
    <xf numFmtId="1" fontId="2" fillId="0" borderId="11" xfId="90" applyNumberFormat="1" applyFont="1" applyBorder="1" applyAlignment="1">
      <alignment horizontal="right"/>
      <protection/>
    </xf>
    <xf numFmtId="1" fontId="2" fillId="34" borderId="11" xfId="58" applyNumberFormat="1" applyFont="1" applyFill="1" applyBorder="1" applyAlignment="1">
      <alignment horizontal="right" vertical="center"/>
    </xf>
    <xf numFmtId="0" fontId="2" fillId="35" borderId="10" xfId="83" applyFont="1" applyFill="1" applyBorder="1" applyAlignment="1">
      <alignment horizontal="center" vertical="center" wrapText="1"/>
      <protection/>
    </xf>
    <xf numFmtId="0" fontId="42" fillId="35" borderId="0" xfId="0" applyFont="1" applyFill="1" applyAlignment="1">
      <alignment/>
    </xf>
    <xf numFmtId="164" fontId="2" fillId="35" borderId="11" xfId="90" applyNumberFormat="1" applyFont="1" applyFill="1" applyBorder="1" applyAlignment="1">
      <alignment horizontal="right" vertical="center"/>
      <protection/>
    </xf>
    <xf numFmtId="1" fontId="2" fillId="35" borderId="11" xfId="90" applyNumberFormat="1" applyFont="1" applyFill="1" applyBorder="1" applyAlignment="1">
      <alignment horizontal="right" vertical="center"/>
      <protection/>
    </xf>
    <xf numFmtId="171" fontId="2" fillId="35" borderId="11" xfId="90" applyNumberFormat="1" applyFont="1" applyFill="1" applyBorder="1" applyAlignment="1">
      <alignment horizontal="right"/>
      <protection/>
    </xf>
    <xf numFmtId="164" fontId="2" fillId="35" borderId="11" xfId="90" applyNumberFormat="1" applyFont="1" applyFill="1" applyBorder="1" applyAlignment="1">
      <alignment horizontal="right"/>
      <protection/>
    </xf>
    <xf numFmtId="0" fontId="2" fillId="19" borderId="10" xfId="83" applyFont="1" applyFill="1" applyBorder="1" applyAlignment="1">
      <alignment horizontal="center" vertical="center" wrapText="1"/>
      <protection/>
    </xf>
    <xf numFmtId="0" fontId="42" fillId="19" borderId="0" xfId="0" applyFont="1" applyFill="1" applyAlignment="1">
      <alignment/>
    </xf>
    <xf numFmtId="1" fontId="2" fillId="19" borderId="11" xfId="90" applyNumberFormat="1" applyFont="1" applyFill="1" applyBorder="1" applyAlignment="1">
      <alignment horizontal="right" vertical="center"/>
      <protection/>
    </xf>
    <xf numFmtId="164" fontId="2" fillId="19" borderId="11" xfId="90" applyNumberFormat="1" applyFont="1" applyFill="1" applyBorder="1" applyAlignment="1">
      <alignment horizontal="right" vertical="center"/>
      <protection/>
    </xf>
    <xf numFmtId="171" fontId="2" fillId="19" borderId="11" xfId="90" applyNumberFormat="1" applyFont="1" applyFill="1" applyBorder="1" applyAlignment="1">
      <alignment horizontal="right"/>
      <protection/>
    </xf>
    <xf numFmtId="164" fontId="2" fillId="19" borderId="11" xfId="90" applyNumberFormat="1" applyFont="1" applyFill="1" applyBorder="1" applyAlignment="1">
      <alignment horizontal="right"/>
      <protection/>
    </xf>
    <xf numFmtId="1" fontId="2" fillId="34" borderId="11" xfId="93" applyNumberFormat="1" applyFont="1" applyFill="1" applyBorder="1" applyAlignment="1">
      <alignment horizontal="right" vertical="center" wrapText="1"/>
      <protection/>
    </xf>
    <xf numFmtId="1" fontId="2" fillId="34" borderId="11" xfId="93" applyNumberFormat="1" applyFont="1" applyFill="1" applyBorder="1" applyAlignment="1">
      <alignment horizontal="right" vertical="center"/>
      <protection/>
    </xf>
    <xf numFmtId="1" fontId="2" fillId="0" borderId="11" xfId="93" applyNumberFormat="1" applyFont="1" applyBorder="1" applyAlignment="1">
      <alignment horizontal="right"/>
      <protection/>
    </xf>
    <xf numFmtId="1" fontId="2" fillId="34" borderId="11" xfId="93" applyNumberFormat="1" applyFont="1" applyFill="1" applyBorder="1" applyAlignment="1">
      <alignment horizontal="right"/>
      <protection/>
    </xf>
    <xf numFmtId="1" fontId="2" fillId="19" borderId="11" xfId="93" applyNumberFormat="1" applyFont="1" applyFill="1" applyBorder="1" applyAlignment="1">
      <alignment horizontal="right" vertical="center"/>
      <protection/>
    </xf>
    <xf numFmtId="164" fontId="2" fillId="19" borderId="11" xfId="93" applyNumberFormat="1" applyFont="1" applyFill="1" applyBorder="1" applyAlignment="1">
      <alignment horizontal="right" vertical="center"/>
      <protection/>
    </xf>
    <xf numFmtId="164" fontId="2" fillId="35" borderId="11" xfId="93" applyNumberFormat="1" applyFont="1" applyFill="1" applyBorder="1" applyAlignment="1">
      <alignment horizontal="right" vertical="center"/>
      <protection/>
    </xf>
    <xf numFmtId="1" fontId="2" fillId="35" borderId="11" xfId="93" applyNumberFormat="1" applyFont="1" applyFill="1" applyBorder="1" applyAlignment="1">
      <alignment horizontal="right" vertical="center"/>
      <protection/>
    </xf>
    <xf numFmtId="171" fontId="2" fillId="35" borderId="11" xfId="93" applyNumberFormat="1" applyFont="1" applyFill="1" applyBorder="1" applyAlignment="1">
      <alignment horizontal="right" vertical="center"/>
      <protection/>
    </xf>
    <xf numFmtId="171" fontId="2" fillId="19" borderId="11" xfId="93" applyNumberFormat="1" applyFont="1" applyFill="1" applyBorder="1" applyAlignment="1">
      <alignment horizontal="right" vertical="center"/>
      <protection/>
    </xf>
    <xf numFmtId="164" fontId="2" fillId="19" borderId="11" xfId="94" applyNumberFormat="1" applyFont="1" applyFill="1" applyBorder="1" applyAlignment="1">
      <alignment horizontal="right" vertical="center"/>
      <protection/>
    </xf>
    <xf numFmtId="171" fontId="2" fillId="19" borderId="11" xfId="94" applyNumberFormat="1" applyFont="1" applyFill="1" applyBorder="1" applyAlignment="1">
      <alignment horizontal="right"/>
      <protection/>
    </xf>
    <xf numFmtId="164" fontId="2" fillId="19" borderId="11" xfId="94" applyNumberFormat="1" applyFont="1" applyFill="1" applyBorder="1" applyAlignment="1">
      <alignment horizontal="right"/>
      <protection/>
    </xf>
    <xf numFmtId="164" fontId="2" fillId="35" borderId="11" xfId="94" applyNumberFormat="1" applyFont="1" applyFill="1" applyBorder="1" applyAlignment="1">
      <alignment horizontal="right" vertical="center"/>
      <protection/>
    </xf>
    <xf numFmtId="171" fontId="2" fillId="35" borderId="11" xfId="94" applyNumberFormat="1" applyFont="1" applyFill="1" applyBorder="1" applyAlignment="1">
      <alignment horizontal="right" vertical="center"/>
      <protection/>
    </xf>
    <xf numFmtId="165" fontId="2" fillId="34" borderId="11" xfId="94" applyNumberFormat="1" applyFont="1" applyFill="1" applyBorder="1" applyAlignment="1">
      <alignment horizontal="right" vertical="center" wrapText="1"/>
      <protection/>
    </xf>
    <xf numFmtId="165" fontId="2" fillId="34" borderId="11" xfId="94" applyNumberFormat="1" applyFont="1" applyFill="1" applyBorder="1" applyAlignment="1">
      <alignment horizontal="right"/>
      <protection/>
    </xf>
    <xf numFmtId="165" fontId="42" fillId="34" borderId="11" xfId="94" applyNumberFormat="1" applyFont="1" applyFill="1" applyBorder="1" applyAlignment="1">
      <alignment horizontal="right"/>
      <protection/>
    </xf>
    <xf numFmtId="165" fontId="2" fillId="0" borderId="11" xfId="94" applyNumberFormat="1" applyFont="1" applyBorder="1" applyAlignment="1">
      <alignment horizontal="right"/>
      <protection/>
    </xf>
    <xf numFmtId="1" fontId="2" fillId="34" borderId="11" xfId="94" applyNumberFormat="1" applyFont="1" applyFill="1" applyBorder="1" applyAlignment="1">
      <alignment horizontal="right" vertical="center"/>
      <protection/>
    </xf>
    <xf numFmtId="1" fontId="2" fillId="34" borderId="11" xfId="94" applyNumberFormat="1" applyFont="1" applyFill="1" applyBorder="1" applyAlignment="1">
      <alignment horizontal="right"/>
      <protection/>
    </xf>
    <xf numFmtId="1" fontId="42" fillId="34" borderId="11" xfId="94" applyNumberFormat="1" applyFont="1" applyFill="1" applyBorder="1" applyAlignment="1">
      <alignment horizontal="right"/>
      <protection/>
    </xf>
    <xf numFmtId="1" fontId="2" fillId="0" borderId="11" xfId="94" applyNumberFormat="1" applyFont="1" applyBorder="1" applyAlignment="1">
      <alignment horizontal="right"/>
      <protection/>
    </xf>
    <xf numFmtId="1" fontId="2" fillId="34" borderId="11" xfId="94" applyNumberFormat="1" applyFont="1" applyFill="1" applyBorder="1" applyAlignment="1">
      <alignment horizontal="right" vertical="center" wrapText="1"/>
      <protection/>
    </xf>
    <xf numFmtId="1" fontId="2" fillId="34" borderId="11" xfId="61" applyNumberFormat="1" applyFont="1" applyFill="1" applyBorder="1" applyAlignment="1">
      <alignment horizontal="right" vertical="center"/>
    </xf>
    <xf numFmtId="1" fontId="42" fillId="34" borderId="11" xfId="89" applyNumberFormat="1" applyFont="1" applyFill="1" applyBorder="1" applyAlignment="1">
      <alignment horizontal="right"/>
      <protection/>
    </xf>
    <xf numFmtId="1" fontId="2" fillId="35" borderId="11" xfId="94" applyNumberFormat="1" applyFont="1" applyFill="1" applyBorder="1" applyAlignment="1">
      <alignment horizontal="right" vertical="center"/>
      <protection/>
    </xf>
    <xf numFmtId="165" fontId="2" fillId="35" borderId="11" xfId="94" applyNumberFormat="1" applyFont="1" applyFill="1" applyBorder="1" applyAlignment="1">
      <alignment horizontal="right" vertical="center"/>
      <protection/>
    </xf>
    <xf numFmtId="165" fontId="2" fillId="19" borderId="11" xfId="94" applyNumberFormat="1" applyFont="1" applyFill="1" applyBorder="1" applyAlignment="1">
      <alignment horizontal="right" vertical="center"/>
      <protection/>
    </xf>
    <xf numFmtId="1" fontId="2" fillId="19" borderId="11" xfId="94" applyNumberFormat="1" applyFont="1" applyFill="1" applyBorder="1" applyAlignment="1">
      <alignment horizontal="right" vertical="center"/>
      <protection/>
    </xf>
    <xf numFmtId="165" fontId="2" fillId="19" borderId="11" xfId="94" applyNumberFormat="1" applyFont="1" applyFill="1" applyBorder="1" applyAlignment="1">
      <alignment horizontal="right"/>
      <protection/>
    </xf>
    <xf numFmtId="1" fontId="2" fillId="19" borderId="11" xfId="94" applyNumberFormat="1" applyFont="1" applyFill="1" applyBorder="1" applyAlignment="1">
      <alignment horizontal="right"/>
      <protection/>
    </xf>
    <xf numFmtId="0" fontId="2" fillId="35" borderId="13" xfId="83" applyFont="1" applyFill="1" applyBorder="1" applyAlignment="1">
      <alignment horizontal="center" vertical="center" wrapText="1"/>
      <protection/>
    </xf>
    <xf numFmtId="0" fontId="2" fillId="19" borderId="13" xfId="83" applyFont="1" applyFill="1" applyBorder="1" applyAlignment="1">
      <alignment horizontal="center" vertical="center" wrapText="1"/>
      <protection/>
    </xf>
    <xf numFmtId="0" fontId="42" fillId="35" borderId="14" xfId="0" applyFont="1" applyFill="1" applyBorder="1" applyAlignment="1">
      <alignment/>
    </xf>
    <xf numFmtId="0" fontId="42" fillId="0" borderId="14" xfId="0" applyFont="1" applyBorder="1" applyAlignment="1">
      <alignment/>
    </xf>
    <xf numFmtId="0" fontId="42" fillId="19" borderId="14" xfId="0" applyFont="1" applyFill="1" applyBorder="1" applyAlignment="1">
      <alignment/>
    </xf>
    <xf numFmtId="0" fontId="42" fillId="19" borderId="15" xfId="0" applyFont="1" applyFill="1" applyBorder="1" applyAlignment="1">
      <alignment/>
    </xf>
    <xf numFmtId="0" fontId="3" fillId="34" borderId="11" xfId="90" applyFont="1" applyFill="1" applyBorder="1" applyAlignment="1">
      <alignment horizontal="left" vertical="center" wrapText="1"/>
      <protection/>
    </xf>
    <xf numFmtId="0" fontId="3" fillId="34" borderId="11" xfId="90" applyFont="1" applyFill="1" applyBorder="1" applyAlignment="1">
      <alignment horizontal="center" vertical="center"/>
      <protection/>
    </xf>
    <xf numFmtId="164" fontId="3" fillId="34" borderId="11" xfId="90" applyNumberFormat="1" applyFont="1" applyFill="1" applyBorder="1" applyAlignment="1">
      <alignment horizontal="right" vertical="center"/>
      <protection/>
    </xf>
    <xf numFmtId="164" fontId="3" fillId="35" borderId="11" xfId="90" applyNumberFormat="1" applyFont="1" applyFill="1" applyBorder="1" applyAlignment="1">
      <alignment horizontal="right" vertical="center"/>
      <protection/>
    </xf>
    <xf numFmtId="164" fontId="3" fillId="19" borderId="11" xfId="90" applyNumberFormat="1" applyFont="1" applyFill="1" applyBorder="1" applyAlignment="1">
      <alignment horizontal="right" vertical="center"/>
      <protection/>
    </xf>
    <xf numFmtId="164" fontId="3" fillId="0" borderId="11" xfId="90" applyNumberFormat="1" applyFont="1" applyBorder="1" applyAlignment="1">
      <alignment horizontal="right" vertical="center"/>
      <protection/>
    </xf>
    <xf numFmtId="164" fontId="3" fillId="35" borderId="11" xfId="90" applyNumberFormat="1" applyFont="1" applyFill="1" applyBorder="1" applyAlignment="1">
      <alignment horizontal="right"/>
      <protection/>
    </xf>
    <xf numFmtId="164" fontId="3" fillId="19" borderId="11" xfId="90" applyNumberFormat="1" applyFont="1" applyFill="1" applyBorder="1" applyAlignment="1">
      <alignment horizontal="right"/>
      <protection/>
    </xf>
    <xf numFmtId="0" fontId="3" fillId="34" borderId="11" xfId="93" applyFont="1" applyFill="1" applyBorder="1" applyAlignment="1">
      <alignment horizontal="left" vertical="center" wrapText="1"/>
      <protection/>
    </xf>
    <xf numFmtId="0" fontId="3" fillId="34" borderId="11" xfId="93" applyFont="1" applyFill="1" applyBorder="1" applyAlignment="1">
      <alignment horizontal="center" vertical="center"/>
      <protection/>
    </xf>
    <xf numFmtId="2" fontId="3" fillId="34" borderId="11" xfId="93" applyNumberFormat="1" applyFont="1" applyFill="1" applyBorder="1" applyAlignment="1">
      <alignment horizontal="right"/>
      <protection/>
    </xf>
    <xf numFmtId="164" fontId="3" fillId="35" borderId="11" xfId="93" applyNumberFormat="1" applyFont="1" applyFill="1" applyBorder="1" applyAlignment="1">
      <alignment horizontal="right" vertical="center"/>
      <protection/>
    </xf>
    <xf numFmtId="164" fontId="3" fillId="19" borderId="11" xfId="93" applyNumberFormat="1" applyFont="1" applyFill="1" applyBorder="1" applyAlignment="1">
      <alignment horizontal="right" vertical="center"/>
      <protection/>
    </xf>
    <xf numFmtId="2" fontId="3" fillId="0" borderId="11" xfId="93" applyNumberFormat="1" applyFont="1" applyBorder="1" applyAlignment="1">
      <alignment horizontal="right"/>
      <protection/>
    </xf>
    <xf numFmtId="0" fontId="3" fillId="34" borderId="11" xfId="94" applyFont="1" applyFill="1" applyBorder="1" applyAlignment="1">
      <alignment horizontal="center" vertical="center"/>
      <protection/>
    </xf>
    <xf numFmtId="2" fontId="3" fillId="34" borderId="11" xfId="94" applyNumberFormat="1" applyFont="1" applyFill="1" applyBorder="1" applyAlignment="1">
      <alignment horizontal="right"/>
      <protection/>
    </xf>
    <xf numFmtId="164" fontId="3" fillId="35" borderId="11" xfId="94" applyNumberFormat="1" applyFont="1" applyFill="1" applyBorder="1" applyAlignment="1">
      <alignment horizontal="right" vertical="center"/>
      <protection/>
    </xf>
    <xf numFmtId="164" fontId="3" fillId="19" borderId="11" xfId="94" applyNumberFormat="1" applyFont="1" applyFill="1" applyBorder="1" applyAlignment="1">
      <alignment horizontal="right" vertical="center"/>
      <protection/>
    </xf>
    <xf numFmtId="164" fontId="3" fillId="19" borderId="11" xfId="94" applyNumberFormat="1" applyFont="1" applyFill="1" applyBorder="1" applyAlignment="1">
      <alignment horizontal="right"/>
      <protection/>
    </xf>
    <xf numFmtId="0" fontId="3" fillId="34" borderId="11" xfId="94" applyFont="1" applyFill="1" applyBorder="1" applyAlignment="1">
      <alignment horizontal="left" vertical="center" wrapText="1"/>
      <protection/>
    </xf>
    <xf numFmtId="0" fontId="2" fillId="34" borderId="16" xfId="89" applyFont="1" applyFill="1" applyBorder="1" applyAlignment="1">
      <alignment horizontal="center" vertical="center"/>
      <protection/>
    </xf>
    <xf numFmtId="0" fontId="2" fillId="34" borderId="12" xfId="89" applyFont="1" applyFill="1" applyBorder="1" applyAlignment="1">
      <alignment horizontal="center" vertical="center"/>
      <protection/>
    </xf>
    <xf numFmtId="0" fontId="2" fillId="34" borderId="16" xfId="89" applyFont="1" applyFill="1" applyBorder="1" applyAlignment="1">
      <alignment horizontal="left" vertical="center" wrapText="1"/>
      <protection/>
    </xf>
    <xf numFmtId="0" fontId="2" fillId="34" borderId="12" xfId="89" applyFont="1" applyFill="1" applyBorder="1" applyAlignment="1">
      <alignment horizontal="left" vertical="center" wrapText="1"/>
      <protection/>
    </xf>
    <xf numFmtId="0" fontId="6" fillId="0" borderId="17" xfId="83" applyFont="1" applyBorder="1" applyAlignment="1">
      <alignment horizontal="center" vertical="center"/>
      <protection/>
    </xf>
    <xf numFmtId="0" fontId="7" fillId="0" borderId="18" xfId="83" applyFont="1" applyBorder="1" applyAlignment="1">
      <alignment horizontal="center"/>
      <protection/>
    </xf>
    <xf numFmtId="0" fontId="7" fillId="0" borderId="14" xfId="83" applyFont="1" applyBorder="1" applyAlignment="1">
      <alignment horizontal="center"/>
      <protection/>
    </xf>
    <xf numFmtId="0" fontId="7" fillId="0" borderId="15" xfId="83" applyFont="1" applyBorder="1" applyAlignment="1">
      <alignment horizontal="center"/>
      <protection/>
    </xf>
    <xf numFmtId="0" fontId="2" fillId="34" borderId="12" xfId="89" applyFont="1" applyFill="1" applyBorder="1" applyAlignment="1">
      <alignment horizontal="left" vertical="center"/>
      <protection/>
    </xf>
    <xf numFmtId="0" fontId="2" fillId="0" borderId="16" xfId="83" applyFont="1" applyBorder="1" applyAlignment="1">
      <alignment horizontal="center" vertical="center" wrapText="1"/>
      <protection/>
    </xf>
    <xf numFmtId="0" fontId="2" fillId="0" borderId="19" xfId="83" applyFont="1" applyBorder="1" applyAlignment="1">
      <alignment horizontal="center" vertical="center" wrapText="1"/>
      <protection/>
    </xf>
    <xf numFmtId="0" fontId="42" fillId="0" borderId="16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/>
    </xf>
    <xf numFmtId="0" fontId="2" fillId="0" borderId="21" xfId="83" applyFont="1" applyBorder="1" applyAlignment="1">
      <alignment horizontal="center" vertical="center" wrapText="1"/>
      <protection/>
    </xf>
    <xf numFmtId="0" fontId="2" fillId="33" borderId="16" xfId="90" applyFont="1" applyFill="1" applyBorder="1" applyAlignment="1">
      <alignment horizontal="center" vertical="center"/>
      <protection/>
    </xf>
    <xf numFmtId="0" fontId="2" fillId="33" borderId="12" xfId="90" applyFont="1" applyFill="1" applyBorder="1" applyAlignment="1">
      <alignment horizontal="center" vertical="center"/>
      <protection/>
    </xf>
    <xf numFmtId="0" fontId="2" fillId="34" borderId="16" xfId="90" applyFont="1" applyFill="1" applyBorder="1" applyAlignment="1">
      <alignment horizontal="left" vertical="center" wrapText="1"/>
      <protection/>
    </xf>
    <xf numFmtId="0" fontId="2" fillId="34" borderId="12" xfId="90" applyFont="1" applyFill="1" applyBorder="1" applyAlignment="1">
      <alignment horizontal="left" vertical="center" wrapText="1"/>
      <protection/>
    </xf>
    <xf numFmtId="0" fontId="43" fillId="0" borderId="18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2" fillId="34" borderId="11" xfId="79" applyFont="1" applyFill="1" applyBorder="1" applyAlignment="1">
      <alignment horizontal="left" vertical="center" wrapText="1"/>
      <protection/>
    </xf>
    <xf numFmtId="0" fontId="2" fillId="34" borderId="16" xfId="89" applyFont="1" applyFill="1" applyBorder="1" applyAlignment="1">
      <alignment horizontal="left" vertical="center"/>
      <protection/>
    </xf>
    <xf numFmtId="0" fontId="2" fillId="34" borderId="16" xfId="93" applyFont="1" applyFill="1" applyBorder="1" applyAlignment="1">
      <alignment horizontal="left" vertical="top" wrapText="1"/>
      <protection/>
    </xf>
    <xf numFmtId="0" fontId="2" fillId="34" borderId="12" xfId="93" applyFont="1" applyFill="1" applyBorder="1" applyAlignment="1">
      <alignment horizontal="left" vertical="top" wrapText="1"/>
      <protection/>
    </xf>
    <xf numFmtId="0" fontId="2" fillId="33" borderId="16" xfId="93" applyFont="1" applyFill="1" applyBorder="1" applyAlignment="1">
      <alignment horizontal="center" vertical="center"/>
      <protection/>
    </xf>
    <xf numFmtId="0" fontId="2" fillId="33" borderId="12" xfId="93" applyFont="1" applyFill="1" applyBorder="1" applyAlignment="1">
      <alignment horizontal="center" vertical="center"/>
      <protection/>
    </xf>
    <xf numFmtId="0" fontId="2" fillId="34" borderId="16" xfId="93" applyFont="1" applyFill="1" applyBorder="1" applyAlignment="1">
      <alignment horizontal="left" vertical="center" wrapText="1"/>
      <protection/>
    </xf>
    <xf numFmtId="0" fontId="2" fillId="34" borderId="12" xfId="93" applyFont="1" applyFill="1" applyBorder="1" applyAlignment="1">
      <alignment horizontal="left" vertical="center" wrapText="1"/>
      <protection/>
    </xf>
    <xf numFmtId="0" fontId="42" fillId="34" borderId="16" xfId="0" applyFont="1" applyFill="1" applyBorder="1" applyAlignment="1">
      <alignment horizontal="left" vertical="center"/>
    </xf>
    <xf numFmtId="0" fontId="42" fillId="34" borderId="12" xfId="0" applyFont="1" applyFill="1" applyBorder="1" applyAlignment="1">
      <alignment horizontal="left" vertical="center"/>
    </xf>
    <xf numFmtId="0" fontId="2" fillId="34" borderId="16" xfId="94" applyFont="1" applyFill="1" applyBorder="1" applyAlignment="1">
      <alignment horizontal="left" vertical="center" wrapText="1"/>
      <protection/>
    </xf>
    <xf numFmtId="0" fontId="2" fillId="34" borderId="12" xfId="94" applyFont="1" applyFill="1" applyBorder="1" applyAlignment="1">
      <alignment horizontal="left" vertical="center" wrapText="1"/>
      <protection/>
    </xf>
    <xf numFmtId="0" fontId="2" fillId="33" borderId="16" xfId="94" applyFont="1" applyFill="1" applyBorder="1" applyAlignment="1">
      <alignment horizontal="center" vertical="center"/>
      <protection/>
    </xf>
    <xf numFmtId="0" fontId="2" fillId="33" borderId="12" xfId="94" applyFont="1" applyFill="1" applyBorder="1" applyAlignment="1">
      <alignment horizontal="center" vertical="center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1" xfId="45"/>
    <cellStyle name="Денежный 12" xfId="46"/>
    <cellStyle name="Денежный 13" xfId="47"/>
    <cellStyle name="Денежный 14" xfId="48"/>
    <cellStyle name="Денежный 15" xfId="49"/>
    <cellStyle name="Денежный 16" xfId="50"/>
    <cellStyle name="Денежный 17" xfId="51"/>
    <cellStyle name="Денежный 18" xfId="52"/>
    <cellStyle name="Денежный 19" xfId="53"/>
    <cellStyle name="Денежный 2" xfId="54"/>
    <cellStyle name="Денежный 20" xfId="55"/>
    <cellStyle name="Денежный 21" xfId="56"/>
    <cellStyle name="Денежный 22" xfId="57"/>
    <cellStyle name="Денежный 3" xfId="58"/>
    <cellStyle name="Денежный 4" xfId="59"/>
    <cellStyle name="Денежный 5" xfId="60"/>
    <cellStyle name="Денежный 6" xfId="61"/>
    <cellStyle name="Денежный 7" xfId="62"/>
    <cellStyle name="Денежный 8" xfId="63"/>
    <cellStyle name="Денежный 9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" xfId="73"/>
    <cellStyle name="Обычный 11" xfId="74"/>
    <cellStyle name="Обычный 12" xfId="75"/>
    <cellStyle name="Обычный 13" xfId="76"/>
    <cellStyle name="Обычный 14" xfId="77"/>
    <cellStyle name="Обычный 15" xfId="78"/>
    <cellStyle name="Обычный 16" xfId="79"/>
    <cellStyle name="Обычный 17" xfId="80"/>
    <cellStyle name="Обычный 18" xfId="81"/>
    <cellStyle name="Обычный 19" xfId="82"/>
    <cellStyle name="Обычный 2" xfId="83"/>
    <cellStyle name="Обычный 20" xfId="84"/>
    <cellStyle name="Обычный 21" xfId="85"/>
    <cellStyle name="Обычный 22" xfId="86"/>
    <cellStyle name="Обычный 23" xfId="87"/>
    <cellStyle name="Обычный 24" xfId="88"/>
    <cellStyle name="Обычный 3" xfId="89"/>
    <cellStyle name="Обычный 4" xfId="90"/>
    <cellStyle name="Обычный 5" xfId="91"/>
    <cellStyle name="Обычный 6" xfId="92"/>
    <cellStyle name="Обычный 7" xfId="93"/>
    <cellStyle name="Обычный 8" xfId="94"/>
    <cellStyle name="Обычный 9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zoomScale="70" zoomScaleNormal="70" zoomScalePageLayoutView="0" workbookViewId="0" topLeftCell="A1">
      <selection activeCell="B17" sqref="B17:C18"/>
    </sheetView>
  </sheetViews>
  <sheetFormatPr defaultColWidth="8.796875" defaultRowHeight="14.25"/>
  <cols>
    <col min="1" max="1" width="4.3984375" style="0" customWidth="1"/>
    <col min="2" max="2" width="24.69921875" style="0" customWidth="1"/>
    <col min="3" max="3" width="5.5" style="0" customWidth="1"/>
    <col min="4" max="4" width="6.5" style="0" bestFit="1" customWidth="1"/>
    <col min="5" max="5" width="7.5" style="0" bestFit="1" customWidth="1"/>
    <col min="6" max="6" width="5.3984375" style="0" bestFit="1" customWidth="1"/>
    <col min="7" max="7" width="8.3984375" style="0" customWidth="1"/>
    <col min="8" max="8" width="6.59765625" style="0" bestFit="1" customWidth="1"/>
    <col min="9" max="9" width="6.3984375" style="0" bestFit="1" customWidth="1"/>
    <col min="10" max="10" width="5.3984375" style="0" bestFit="1" customWidth="1"/>
    <col min="11" max="11" width="8.59765625" style="0" customWidth="1"/>
    <col min="12" max="12" width="9.3984375" style="0" customWidth="1"/>
    <col min="13" max="13" width="6.3984375" style="0" bestFit="1" customWidth="1"/>
    <col min="14" max="14" width="6.5" style="0" bestFit="1" customWidth="1"/>
    <col min="15" max="15" width="8.3984375" style="0" bestFit="1" customWidth="1"/>
    <col min="16" max="16" width="9.59765625" style="0" customWidth="1"/>
    <col min="17" max="17" width="8.5976562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10" style="0" customWidth="1"/>
  </cols>
  <sheetData>
    <row r="1" spans="1:22" ht="20.25">
      <c r="A1" s="122" t="s">
        <v>49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2" ht="18.75" customHeight="1">
      <c r="A2" s="127" t="s">
        <v>0</v>
      </c>
      <c r="B2" s="127" t="s">
        <v>1</v>
      </c>
      <c r="C2" s="127" t="s">
        <v>2</v>
      </c>
      <c r="D2" s="123" t="s">
        <v>3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5"/>
    </row>
    <row r="3" spans="1:22" ht="45">
      <c r="A3" s="132"/>
      <c r="B3" s="132"/>
      <c r="C3" s="132"/>
      <c r="D3" s="40" t="s">
        <v>23</v>
      </c>
      <c r="E3" s="40" t="s">
        <v>24</v>
      </c>
      <c r="F3" s="40" t="s">
        <v>25</v>
      </c>
      <c r="G3" s="92" t="s">
        <v>4</v>
      </c>
      <c r="H3" s="40" t="s">
        <v>26</v>
      </c>
      <c r="I3" s="40" t="s">
        <v>27</v>
      </c>
      <c r="J3" s="40" t="s">
        <v>28</v>
      </c>
      <c r="K3" s="92" t="s">
        <v>5</v>
      </c>
      <c r="L3" s="93" t="s">
        <v>6</v>
      </c>
      <c r="M3" s="40" t="s">
        <v>29</v>
      </c>
      <c r="N3" s="40" t="s">
        <v>30</v>
      </c>
      <c r="O3" s="40" t="s">
        <v>31</v>
      </c>
      <c r="P3" s="92" t="s">
        <v>7</v>
      </c>
      <c r="Q3" s="93" t="s">
        <v>8</v>
      </c>
      <c r="R3" s="40" t="s">
        <v>32</v>
      </c>
      <c r="S3" s="40" t="s">
        <v>33</v>
      </c>
      <c r="T3" s="40" t="s">
        <v>34</v>
      </c>
      <c r="U3" s="92" t="s">
        <v>9</v>
      </c>
      <c r="V3" s="93" t="s">
        <v>10</v>
      </c>
    </row>
    <row r="4" spans="1:22" ht="15">
      <c r="A4" s="137" t="s">
        <v>48</v>
      </c>
      <c r="B4" s="138"/>
      <c r="C4" s="138"/>
      <c r="D4" s="138"/>
      <c r="E4" s="138"/>
      <c r="F4" s="138"/>
      <c r="G4" s="94"/>
      <c r="H4" s="95"/>
      <c r="I4" s="95"/>
      <c r="J4" s="95"/>
      <c r="K4" s="94"/>
      <c r="L4" s="96"/>
      <c r="M4" s="95"/>
      <c r="N4" s="95"/>
      <c r="O4" s="95"/>
      <c r="P4" s="94"/>
      <c r="Q4" s="96"/>
      <c r="R4" s="95"/>
      <c r="S4" s="95"/>
      <c r="T4" s="95"/>
      <c r="U4" s="94"/>
      <c r="V4" s="97"/>
    </row>
    <row r="5" spans="1:22" ht="15">
      <c r="A5" s="133">
        <v>1</v>
      </c>
      <c r="B5" s="135" t="s">
        <v>16</v>
      </c>
      <c r="C5" s="21" t="s">
        <v>12</v>
      </c>
      <c r="D5" s="22"/>
      <c r="E5" s="22"/>
      <c r="F5" s="22"/>
      <c r="G5" s="50"/>
      <c r="H5" s="22"/>
      <c r="I5" s="44">
        <v>1</v>
      </c>
      <c r="J5" s="44"/>
      <c r="K5" s="51">
        <f>I5</f>
        <v>1</v>
      </c>
      <c r="L5" s="56">
        <f aca="true" t="shared" si="0" ref="L5:L19">G5+K5</f>
        <v>1</v>
      </c>
      <c r="M5" s="45"/>
      <c r="N5" s="46"/>
      <c r="O5" s="46"/>
      <c r="P5" s="51"/>
      <c r="Q5" s="56">
        <f aca="true" t="shared" si="1" ref="Q5:Q19">L5+P5</f>
        <v>1</v>
      </c>
      <c r="R5" s="11">
        <v>1</v>
      </c>
      <c r="S5" s="11"/>
      <c r="T5" s="11"/>
      <c r="U5" s="52">
        <f aca="true" t="shared" si="2" ref="U5:U18">SUM(R5:T5)</f>
        <v>1</v>
      </c>
      <c r="V5" s="58">
        <f aca="true" t="shared" si="3" ref="V5:V19">Q5+U5</f>
        <v>2</v>
      </c>
    </row>
    <row r="6" spans="1:22" ht="15">
      <c r="A6" s="134"/>
      <c r="B6" s="136"/>
      <c r="C6" s="21" t="s">
        <v>11</v>
      </c>
      <c r="D6" s="22"/>
      <c r="E6" s="22"/>
      <c r="F6" s="22"/>
      <c r="G6" s="50"/>
      <c r="H6" s="22"/>
      <c r="I6" s="22">
        <v>209.89</v>
      </c>
      <c r="J6" s="22"/>
      <c r="K6" s="50">
        <f>I6</f>
        <v>209.89</v>
      </c>
      <c r="L6" s="57">
        <f t="shared" si="0"/>
        <v>209.89</v>
      </c>
      <c r="M6" s="23"/>
      <c r="N6" s="11"/>
      <c r="O6" s="11"/>
      <c r="P6" s="50"/>
      <c r="Q6" s="57">
        <f t="shared" si="1"/>
        <v>209.89</v>
      </c>
      <c r="R6" s="11">
        <v>80.51</v>
      </c>
      <c r="S6" s="11"/>
      <c r="T6" s="11"/>
      <c r="U6" s="53">
        <f t="shared" si="2"/>
        <v>80.51</v>
      </c>
      <c r="V6" s="59">
        <f t="shared" si="3"/>
        <v>290.4</v>
      </c>
    </row>
    <row r="7" spans="1:22" ht="15">
      <c r="A7" s="133">
        <v>2</v>
      </c>
      <c r="B7" s="135" t="s">
        <v>17</v>
      </c>
      <c r="C7" s="21" t="s">
        <v>12</v>
      </c>
      <c r="D7" s="44">
        <v>2</v>
      </c>
      <c r="E7" s="44"/>
      <c r="F7" s="44"/>
      <c r="G7" s="51">
        <f>SUM(D7:F7)</f>
        <v>2</v>
      </c>
      <c r="H7" s="44"/>
      <c r="I7" s="47"/>
      <c r="J7" s="44"/>
      <c r="K7" s="51"/>
      <c r="L7" s="56">
        <f t="shared" si="0"/>
        <v>2</v>
      </c>
      <c r="M7" s="45"/>
      <c r="N7" s="46"/>
      <c r="O7" s="46"/>
      <c r="P7" s="51"/>
      <c r="Q7" s="56">
        <f t="shared" si="1"/>
        <v>2</v>
      </c>
      <c r="R7" s="11">
        <v>3</v>
      </c>
      <c r="S7" s="11"/>
      <c r="T7" s="11"/>
      <c r="U7" s="52">
        <f t="shared" si="2"/>
        <v>3</v>
      </c>
      <c r="V7" s="58">
        <f t="shared" si="3"/>
        <v>5</v>
      </c>
    </row>
    <row r="8" spans="1:22" ht="15">
      <c r="A8" s="134"/>
      <c r="B8" s="136"/>
      <c r="C8" s="21" t="s">
        <v>11</v>
      </c>
      <c r="D8" s="24">
        <v>18.64</v>
      </c>
      <c r="E8" s="22"/>
      <c r="F8" s="22"/>
      <c r="G8" s="50">
        <f>SUM(D8:F8)</f>
        <v>18.64</v>
      </c>
      <c r="H8" s="22"/>
      <c r="I8" s="24"/>
      <c r="J8" s="22"/>
      <c r="K8" s="50"/>
      <c r="L8" s="57">
        <f t="shared" si="0"/>
        <v>18.64</v>
      </c>
      <c r="M8" s="23"/>
      <c r="N8" s="11"/>
      <c r="O8" s="11"/>
      <c r="P8" s="50"/>
      <c r="Q8" s="57">
        <f t="shared" si="1"/>
        <v>18.64</v>
      </c>
      <c r="R8" s="11">
        <v>18.81</v>
      </c>
      <c r="S8" s="11"/>
      <c r="T8" s="11"/>
      <c r="U8" s="53">
        <f t="shared" si="2"/>
        <v>18.81</v>
      </c>
      <c r="V8" s="59">
        <f t="shared" si="3"/>
        <v>37.45</v>
      </c>
    </row>
    <row r="9" spans="1:22" ht="15">
      <c r="A9" s="118">
        <v>3</v>
      </c>
      <c r="B9" s="120" t="s">
        <v>40</v>
      </c>
      <c r="C9" s="21" t="s">
        <v>12</v>
      </c>
      <c r="D9" s="7"/>
      <c r="E9" s="19"/>
      <c r="F9" s="19"/>
      <c r="G9" s="50"/>
      <c r="H9" s="19"/>
      <c r="I9" s="42">
        <v>6</v>
      </c>
      <c r="J9" s="41"/>
      <c r="K9" s="51">
        <f>I9</f>
        <v>6</v>
      </c>
      <c r="L9" s="56">
        <f t="shared" si="0"/>
        <v>6</v>
      </c>
      <c r="M9" s="41">
        <v>3</v>
      </c>
      <c r="N9" s="43"/>
      <c r="O9" s="43"/>
      <c r="P9" s="51">
        <f aca="true" t="shared" si="4" ref="P9:P20">SUM(M9:O9)</f>
        <v>3</v>
      </c>
      <c r="Q9" s="56">
        <f t="shared" si="1"/>
        <v>9</v>
      </c>
      <c r="R9" s="9"/>
      <c r="S9" s="9"/>
      <c r="T9" s="9"/>
      <c r="U9" s="53"/>
      <c r="V9" s="58">
        <f t="shared" si="3"/>
        <v>9</v>
      </c>
    </row>
    <row r="10" spans="1:22" ht="15">
      <c r="A10" s="119"/>
      <c r="B10" s="121"/>
      <c r="C10" s="21" t="s">
        <v>11</v>
      </c>
      <c r="D10" s="7"/>
      <c r="E10" s="19"/>
      <c r="F10" s="19"/>
      <c r="G10" s="50"/>
      <c r="H10" s="19"/>
      <c r="I10" s="7">
        <v>213.44</v>
      </c>
      <c r="J10" s="19"/>
      <c r="K10" s="50">
        <f>I10</f>
        <v>213.44</v>
      </c>
      <c r="L10" s="57">
        <f t="shared" si="0"/>
        <v>213.44</v>
      </c>
      <c r="M10" s="19">
        <v>106.78</v>
      </c>
      <c r="N10" s="9"/>
      <c r="O10" s="9"/>
      <c r="P10" s="50">
        <f t="shared" si="4"/>
        <v>106.78</v>
      </c>
      <c r="Q10" s="57">
        <f t="shared" si="1"/>
        <v>320.22</v>
      </c>
      <c r="R10" s="9"/>
      <c r="S10" s="9"/>
      <c r="T10" s="9"/>
      <c r="U10" s="53"/>
      <c r="V10" s="59">
        <f t="shared" si="3"/>
        <v>320.22</v>
      </c>
    </row>
    <row r="11" spans="1:22" ht="18">
      <c r="A11" s="118">
        <v>4</v>
      </c>
      <c r="B11" s="120" t="s">
        <v>44</v>
      </c>
      <c r="C11" s="18" t="s">
        <v>43</v>
      </c>
      <c r="D11" s="7"/>
      <c r="E11" s="19"/>
      <c r="F11" s="19"/>
      <c r="G11" s="50"/>
      <c r="H11" s="19"/>
      <c r="I11" s="7"/>
      <c r="J11" s="19"/>
      <c r="K11" s="50"/>
      <c r="L11" s="57"/>
      <c r="M11" s="19"/>
      <c r="N11" s="9"/>
      <c r="O11" s="43">
        <v>5</v>
      </c>
      <c r="P11" s="51">
        <f t="shared" si="4"/>
        <v>5</v>
      </c>
      <c r="Q11" s="56">
        <f>L11+P11</f>
        <v>5</v>
      </c>
      <c r="R11" s="9"/>
      <c r="S11" s="9"/>
      <c r="T11" s="9"/>
      <c r="U11" s="53"/>
      <c r="V11" s="58">
        <f t="shared" si="3"/>
        <v>5</v>
      </c>
    </row>
    <row r="12" spans="1:22" ht="15">
      <c r="A12" s="119"/>
      <c r="B12" s="121"/>
      <c r="C12" s="20" t="s">
        <v>11</v>
      </c>
      <c r="D12" s="7"/>
      <c r="E12" s="19"/>
      <c r="F12" s="19"/>
      <c r="G12" s="50"/>
      <c r="H12" s="19"/>
      <c r="I12" s="7"/>
      <c r="J12" s="19"/>
      <c r="K12" s="50"/>
      <c r="L12" s="57"/>
      <c r="M12" s="19"/>
      <c r="N12" s="9"/>
      <c r="O12" s="37">
        <v>24.15</v>
      </c>
      <c r="P12" s="50">
        <f t="shared" si="4"/>
        <v>24.15</v>
      </c>
      <c r="Q12" s="57">
        <f>L12+P12</f>
        <v>24.15</v>
      </c>
      <c r="R12" s="9"/>
      <c r="S12" s="9"/>
      <c r="T12" s="9"/>
      <c r="U12" s="53"/>
      <c r="V12" s="59">
        <f aca="true" t="shared" si="5" ref="V12:V18">Q12+U12</f>
        <v>24.15</v>
      </c>
    </row>
    <row r="13" spans="1:22" ht="15">
      <c r="A13" s="118">
        <v>5</v>
      </c>
      <c r="B13" s="120" t="s">
        <v>41</v>
      </c>
      <c r="C13" s="20" t="s">
        <v>37</v>
      </c>
      <c r="D13" s="7"/>
      <c r="E13" s="19"/>
      <c r="F13" s="19"/>
      <c r="G13" s="50"/>
      <c r="H13" s="19"/>
      <c r="I13" s="7"/>
      <c r="J13" s="19"/>
      <c r="K13" s="50"/>
      <c r="L13" s="57"/>
      <c r="M13" s="19"/>
      <c r="N13" s="9"/>
      <c r="O13" s="43">
        <v>18</v>
      </c>
      <c r="P13" s="51">
        <f t="shared" si="4"/>
        <v>18</v>
      </c>
      <c r="Q13" s="56">
        <f>L13+P13</f>
        <v>18</v>
      </c>
      <c r="R13" s="9">
        <v>16</v>
      </c>
      <c r="S13" s="9"/>
      <c r="T13" s="9"/>
      <c r="U13" s="52">
        <f t="shared" si="2"/>
        <v>16</v>
      </c>
      <c r="V13" s="58">
        <f t="shared" si="5"/>
        <v>34</v>
      </c>
    </row>
    <row r="14" spans="1:22" ht="15">
      <c r="A14" s="119"/>
      <c r="B14" s="121"/>
      <c r="C14" s="20" t="s">
        <v>11</v>
      </c>
      <c r="D14" s="7"/>
      <c r="E14" s="19"/>
      <c r="F14" s="19"/>
      <c r="G14" s="50"/>
      <c r="H14" s="19"/>
      <c r="I14" s="7"/>
      <c r="J14" s="19"/>
      <c r="K14" s="50"/>
      <c r="L14" s="57"/>
      <c r="M14" s="19"/>
      <c r="N14" s="9"/>
      <c r="O14" s="9">
        <v>594.75</v>
      </c>
      <c r="P14" s="50">
        <f t="shared" si="4"/>
        <v>594.75</v>
      </c>
      <c r="Q14" s="57">
        <f>L14+P14</f>
        <v>594.75</v>
      </c>
      <c r="R14" s="9">
        <v>644.08</v>
      </c>
      <c r="S14" s="9"/>
      <c r="T14" s="9"/>
      <c r="U14" s="53">
        <f t="shared" si="2"/>
        <v>644.08</v>
      </c>
      <c r="V14" s="59">
        <f t="shared" si="5"/>
        <v>1238.83</v>
      </c>
    </row>
    <row r="15" spans="1:22" ht="15">
      <c r="A15" s="118">
        <v>6</v>
      </c>
      <c r="B15" s="120" t="s">
        <v>39</v>
      </c>
      <c r="C15" s="21" t="s">
        <v>12</v>
      </c>
      <c r="D15" s="7"/>
      <c r="E15" s="19"/>
      <c r="F15" s="19"/>
      <c r="G15" s="50"/>
      <c r="H15" s="19"/>
      <c r="I15" s="7"/>
      <c r="J15" s="19"/>
      <c r="K15" s="50"/>
      <c r="L15" s="57"/>
      <c r="M15" s="19"/>
      <c r="N15" s="9"/>
      <c r="O15" s="9"/>
      <c r="P15" s="50"/>
      <c r="Q15" s="57"/>
      <c r="R15" s="9">
        <v>2</v>
      </c>
      <c r="S15" s="9"/>
      <c r="T15" s="9"/>
      <c r="U15" s="52">
        <f t="shared" si="2"/>
        <v>2</v>
      </c>
      <c r="V15" s="58">
        <f t="shared" si="5"/>
        <v>2</v>
      </c>
    </row>
    <row r="16" spans="1:22" ht="15">
      <c r="A16" s="119"/>
      <c r="B16" s="121"/>
      <c r="C16" s="21" t="s">
        <v>11</v>
      </c>
      <c r="D16" s="7"/>
      <c r="E16" s="19"/>
      <c r="F16" s="19"/>
      <c r="G16" s="50"/>
      <c r="H16" s="19"/>
      <c r="I16" s="7"/>
      <c r="J16" s="19"/>
      <c r="K16" s="50"/>
      <c r="L16" s="57"/>
      <c r="M16" s="19"/>
      <c r="N16" s="9"/>
      <c r="O16" s="9"/>
      <c r="P16" s="50"/>
      <c r="Q16" s="57"/>
      <c r="R16" s="9">
        <v>40.67</v>
      </c>
      <c r="S16" s="9"/>
      <c r="T16" s="9"/>
      <c r="U16" s="53">
        <f t="shared" si="2"/>
        <v>40.67</v>
      </c>
      <c r="V16" s="59">
        <f t="shared" si="5"/>
        <v>40.67</v>
      </c>
    </row>
    <row r="17" spans="1:22" ht="15">
      <c r="A17" s="118">
        <v>7</v>
      </c>
      <c r="B17" s="139" t="s">
        <v>20</v>
      </c>
      <c r="C17" s="39" t="s">
        <v>12</v>
      </c>
      <c r="D17" s="7"/>
      <c r="E17" s="19"/>
      <c r="F17" s="19"/>
      <c r="G17" s="50"/>
      <c r="H17" s="19"/>
      <c r="I17" s="7"/>
      <c r="J17" s="19"/>
      <c r="K17" s="50"/>
      <c r="L17" s="57"/>
      <c r="M17" s="19"/>
      <c r="N17" s="9"/>
      <c r="O17" s="9"/>
      <c r="P17" s="50"/>
      <c r="Q17" s="57"/>
      <c r="R17" s="9"/>
      <c r="S17" s="9"/>
      <c r="T17" s="9">
        <v>2</v>
      </c>
      <c r="U17" s="52">
        <f t="shared" si="2"/>
        <v>2</v>
      </c>
      <c r="V17" s="58">
        <f t="shared" si="5"/>
        <v>2</v>
      </c>
    </row>
    <row r="18" spans="1:22" ht="15">
      <c r="A18" s="119"/>
      <c r="B18" s="139"/>
      <c r="C18" s="39" t="s">
        <v>11</v>
      </c>
      <c r="D18" s="7"/>
      <c r="E18" s="19"/>
      <c r="F18" s="19"/>
      <c r="G18" s="50"/>
      <c r="H18" s="19"/>
      <c r="I18" s="7"/>
      <c r="J18" s="19"/>
      <c r="K18" s="50"/>
      <c r="L18" s="57"/>
      <c r="M18" s="19"/>
      <c r="N18" s="9"/>
      <c r="O18" s="9"/>
      <c r="P18" s="50"/>
      <c r="Q18" s="57"/>
      <c r="R18" s="9"/>
      <c r="S18" s="9"/>
      <c r="T18" s="9">
        <v>54.91</v>
      </c>
      <c r="U18" s="53">
        <f t="shared" si="2"/>
        <v>54.91</v>
      </c>
      <c r="V18" s="59">
        <f t="shared" si="5"/>
        <v>54.91</v>
      </c>
    </row>
    <row r="19" spans="1:22" ht="15">
      <c r="A19" s="6">
        <v>8</v>
      </c>
      <c r="B19" s="15" t="s">
        <v>38</v>
      </c>
      <c r="C19" s="18" t="s">
        <v>11</v>
      </c>
      <c r="D19" s="7"/>
      <c r="E19" s="19">
        <v>16.95</v>
      </c>
      <c r="F19" s="19">
        <v>18.39</v>
      </c>
      <c r="G19" s="50">
        <f>SUM(D19:F19)</f>
        <v>35.34</v>
      </c>
      <c r="H19" s="19"/>
      <c r="I19" s="7"/>
      <c r="J19" s="19"/>
      <c r="K19" s="50"/>
      <c r="L19" s="57">
        <f t="shared" si="0"/>
        <v>35.34</v>
      </c>
      <c r="M19" s="19">
        <v>51.64</v>
      </c>
      <c r="N19" s="9"/>
      <c r="O19" s="9"/>
      <c r="P19" s="50">
        <f t="shared" si="4"/>
        <v>51.64</v>
      </c>
      <c r="Q19" s="57">
        <f t="shared" si="1"/>
        <v>86.98</v>
      </c>
      <c r="R19" s="9"/>
      <c r="S19" s="9"/>
      <c r="T19" s="9"/>
      <c r="U19" s="53"/>
      <c r="V19" s="59">
        <f t="shared" si="3"/>
        <v>86.98</v>
      </c>
    </row>
    <row r="20" spans="1:22" ht="14.25">
      <c r="A20" s="3"/>
      <c r="B20" s="98" t="s">
        <v>13</v>
      </c>
      <c r="C20" s="99" t="s">
        <v>11</v>
      </c>
      <c r="D20" s="100">
        <f>D6+D8+D10+D12+D19+D14</f>
        <v>18.64</v>
      </c>
      <c r="E20" s="100">
        <f>E6+E8+E10+E12+E19+E14</f>
        <v>16.95</v>
      </c>
      <c r="F20" s="100">
        <f>F6+F8+F10+F12+F19+F14</f>
        <v>18.39</v>
      </c>
      <c r="G20" s="101">
        <f>SUM(D20:F20)</f>
        <v>53.980000000000004</v>
      </c>
      <c r="H20" s="100"/>
      <c r="I20" s="100">
        <f>I6+I8+I10+I12+I19+I14</f>
        <v>423.33</v>
      </c>
      <c r="J20" s="100"/>
      <c r="K20" s="101">
        <f>SUM(H20:J20)</f>
        <v>423.33</v>
      </c>
      <c r="L20" s="102">
        <f>G20+K20</f>
        <v>477.31</v>
      </c>
      <c r="M20" s="100">
        <f>M6+M8+M10+M12+M19+M14</f>
        <v>158.42000000000002</v>
      </c>
      <c r="N20" s="100"/>
      <c r="O20" s="100">
        <f>O6+O8+O10+O12+O19+O14</f>
        <v>618.9</v>
      </c>
      <c r="P20" s="101">
        <f t="shared" si="4"/>
        <v>777.3199999999999</v>
      </c>
      <c r="Q20" s="102">
        <f>L20+P20</f>
        <v>1254.6299999999999</v>
      </c>
      <c r="R20" s="100">
        <f>R6+R8+R10+R12+R19+R14+R16</f>
        <v>784.07</v>
      </c>
      <c r="S20" s="103"/>
      <c r="T20" s="103">
        <f>T6+T8+T10+T12+T19+T18</f>
        <v>54.91</v>
      </c>
      <c r="U20" s="104">
        <f>SUM(R20:T20)</f>
        <v>838.98</v>
      </c>
      <c r="V20" s="105">
        <f>Q20+U20</f>
        <v>2093.6099999999997</v>
      </c>
    </row>
  </sheetData>
  <sheetProtection/>
  <mergeCells count="20">
    <mergeCell ref="B2:B3"/>
    <mergeCell ref="A4:F4"/>
    <mergeCell ref="A17:A18"/>
    <mergeCell ref="B17:B18"/>
    <mergeCell ref="A13:A14"/>
    <mergeCell ref="B13:B14"/>
    <mergeCell ref="A9:A10"/>
    <mergeCell ref="B9:B10"/>
    <mergeCell ref="A11:A12"/>
    <mergeCell ref="B11:B12"/>
    <mergeCell ref="A15:A16"/>
    <mergeCell ref="B15:B16"/>
    <mergeCell ref="A1:V1"/>
    <mergeCell ref="D2:V2"/>
    <mergeCell ref="C2:C3"/>
    <mergeCell ref="A5:A6"/>
    <mergeCell ref="B5:B6"/>
    <mergeCell ref="A7:A8"/>
    <mergeCell ref="B7:B8"/>
    <mergeCell ref="A2:A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zoomScale="70" zoomScaleNormal="70" zoomScalePageLayoutView="0" workbookViewId="0" topLeftCell="A1">
      <selection activeCell="T16" sqref="T16"/>
    </sheetView>
  </sheetViews>
  <sheetFormatPr defaultColWidth="8.796875" defaultRowHeight="14.25"/>
  <cols>
    <col min="1" max="1" width="4.3984375" style="0" customWidth="1"/>
    <col min="2" max="2" width="25.09765625" style="0" customWidth="1"/>
    <col min="3" max="3" width="4.59765625" style="0" customWidth="1"/>
    <col min="4" max="4" width="6.5" style="0" bestFit="1" customWidth="1"/>
    <col min="5" max="5" width="7.5" style="0" bestFit="1" customWidth="1"/>
    <col min="6" max="6" width="5.3984375" style="0" bestFit="1" customWidth="1"/>
    <col min="7" max="7" width="8.5" style="0" customWidth="1"/>
    <col min="8" max="8" width="6.59765625" style="0" bestFit="1" customWidth="1"/>
    <col min="9" max="9" width="4.3984375" style="0" bestFit="1" customWidth="1"/>
    <col min="10" max="10" width="5.3984375" style="0" bestFit="1" customWidth="1"/>
    <col min="11" max="11" width="8.69921875" style="0" customWidth="1"/>
    <col min="12" max="12" width="9.1992187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6992187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10" style="0" customWidth="1"/>
  </cols>
  <sheetData>
    <row r="1" spans="1:22" ht="20.25">
      <c r="A1" s="122" t="s">
        <v>50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2" ht="18.75" customHeight="1">
      <c r="A2" s="127" t="s">
        <v>0</v>
      </c>
      <c r="B2" s="127" t="s">
        <v>1</v>
      </c>
      <c r="C2" s="127" t="s">
        <v>2</v>
      </c>
      <c r="D2" s="123" t="s">
        <v>3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5"/>
    </row>
    <row r="3" spans="1:22" ht="45">
      <c r="A3" s="132"/>
      <c r="B3" s="132"/>
      <c r="C3" s="132"/>
      <c r="D3" s="40" t="s">
        <v>23</v>
      </c>
      <c r="E3" s="40" t="s">
        <v>24</v>
      </c>
      <c r="F3" s="40" t="s">
        <v>25</v>
      </c>
      <c r="G3" s="92" t="s">
        <v>4</v>
      </c>
      <c r="H3" s="40" t="s">
        <v>26</v>
      </c>
      <c r="I3" s="40" t="s">
        <v>27</v>
      </c>
      <c r="J3" s="40" t="s">
        <v>28</v>
      </c>
      <c r="K3" s="92" t="s">
        <v>5</v>
      </c>
      <c r="L3" s="93" t="s">
        <v>6</v>
      </c>
      <c r="M3" s="40" t="s">
        <v>29</v>
      </c>
      <c r="N3" s="40" t="s">
        <v>30</v>
      </c>
      <c r="O3" s="40" t="s">
        <v>31</v>
      </c>
      <c r="P3" s="92" t="s">
        <v>7</v>
      </c>
      <c r="Q3" s="93" t="s">
        <v>8</v>
      </c>
      <c r="R3" s="40" t="s">
        <v>32</v>
      </c>
      <c r="S3" s="40" t="s">
        <v>33</v>
      </c>
      <c r="T3" s="40" t="s">
        <v>34</v>
      </c>
      <c r="U3" s="92" t="s">
        <v>9</v>
      </c>
      <c r="V3" s="93" t="s">
        <v>10</v>
      </c>
    </row>
    <row r="4" spans="1:22" ht="15">
      <c r="A4" s="137" t="s">
        <v>48</v>
      </c>
      <c r="B4" s="138"/>
      <c r="C4" s="138"/>
      <c r="D4" s="138"/>
      <c r="E4" s="138"/>
      <c r="F4" s="138"/>
      <c r="G4" s="94"/>
      <c r="H4" s="95"/>
      <c r="I4" s="95"/>
      <c r="J4" s="95"/>
      <c r="K4" s="94"/>
      <c r="L4" s="96"/>
      <c r="M4" s="95"/>
      <c r="N4" s="95"/>
      <c r="O4" s="95"/>
      <c r="P4" s="94"/>
      <c r="Q4" s="96"/>
      <c r="R4" s="95"/>
      <c r="S4" s="95"/>
      <c r="T4" s="95"/>
      <c r="U4" s="94"/>
      <c r="V4" s="97"/>
    </row>
    <row r="5" spans="1:22" ht="24.75" customHeight="1">
      <c r="A5" s="143">
        <v>1</v>
      </c>
      <c r="B5" s="141" t="s">
        <v>18</v>
      </c>
      <c r="C5" s="25" t="s">
        <v>12</v>
      </c>
      <c r="D5" s="26"/>
      <c r="E5" s="27"/>
      <c r="F5" s="26"/>
      <c r="G5" s="66"/>
      <c r="H5" s="60">
        <v>1</v>
      </c>
      <c r="I5" s="61"/>
      <c r="J5" s="61"/>
      <c r="K5" s="67">
        <f aca="true" t="shared" si="0" ref="K5:K15">SUM(H5:J5)</f>
        <v>1</v>
      </c>
      <c r="L5" s="64">
        <f aca="true" t="shared" si="1" ref="L5:L15">G5+K5</f>
        <v>1</v>
      </c>
      <c r="M5" s="62"/>
      <c r="N5" s="62"/>
      <c r="O5" s="62"/>
      <c r="P5" s="67"/>
      <c r="Q5" s="64">
        <f aca="true" t="shared" si="2" ref="Q5:Q15">L5+P5</f>
        <v>1</v>
      </c>
      <c r="R5" s="12"/>
      <c r="S5" s="12"/>
      <c r="T5" s="12"/>
      <c r="U5" s="66"/>
      <c r="V5" s="69">
        <f aca="true" t="shared" si="3" ref="V5:V15">Q5+U5</f>
        <v>1</v>
      </c>
    </row>
    <row r="6" spans="1:22" ht="23.25" customHeight="1">
      <c r="A6" s="144"/>
      <c r="B6" s="142"/>
      <c r="C6" s="25" t="s">
        <v>11</v>
      </c>
      <c r="D6" s="26"/>
      <c r="E6" s="27"/>
      <c r="F6" s="26"/>
      <c r="G6" s="66"/>
      <c r="H6" s="38">
        <v>53.39</v>
      </c>
      <c r="I6" s="27"/>
      <c r="J6" s="27"/>
      <c r="K6" s="66">
        <f t="shared" si="0"/>
        <v>53.39</v>
      </c>
      <c r="L6" s="65">
        <f t="shared" si="1"/>
        <v>53.39</v>
      </c>
      <c r="M6" s="12"/>
      <c r="N6" s="12"/>
      <c r="O6" s="12"/>
      <c r="P6" s="66"/>
      <c r="Q6" s="65">
        <f t="shared" si="2"/>
        <v>53.39</v>
      </c>
      <c r="R6" s="12"/>
      <c r="S6" s="12"/>
      <c r="T6" s="12"/>
      <c r="U6" s="66"/>
      <c r="V6" s="65">
        <f t="shared" si="3"/>
        <v>53.39</v>
      </c>
    </row>
    <row r="7" spans="1:22" ht="15">
      <c r="A7" s="143">
        <v>2</v>
      </c>
      <c r="B7" s="145" t="s">
        <v>35</v>
      </c>
      <c r="C7" s="25" t="s">
        <v>37</v>
      </c>
      <c r="D7" s="26"/>
      <c r="E7" s="27"/>
      <c r="F7" s="26"/>
      <c r="G7" s="66"/>
      <c r="H7" s="61">
        <v>10</v>
      </c>
      <c r="I7" s="63"/>
      <c r="J7" s="63"/>
      <c r="K7" s="67">
        <f t="shared" si="0"/>
        <v>10</v>
      </c>
      <c r="L7" s="64">
        <f t="shared" si="1"/>
        <v>10</v>
      </c>
      <c r="M7" s="62"/>
      <c r="N7" s="62"/>
      <c r="O7" s="62"/>
      <c r="P7" s="67"/>
      <c r="Q7" s="64">
        <f t="shared" si="2"/>
        <v>10</v>
      </c>
      <c r="R7" s="12"/>
      <c r="S7" s="12"/>
      <c r="T7" s="12"/>
      <c r="U7" s="66"/>
      <c r="V7" s="69">
        <f t="shared" si="3"/>
        <v>10</v>
      </c>
    </row>
    <row r="8" spans="1:22" ht="15">
      <c r="A8" s="144"/>
      <c r="B8" s="146"/>
      <c r="C8" s="25" t="s">
        <v>11</v>
      </c>
      <c r="D8" s="26"/>
      <c r="E8" s="27"/>
      <c r="F8" s="26"/>
      <c r="G8" s="66"/>
      <c r="H8" s="28">
        <v>95</v>
      </c>
      <c r="I8" s="26"/>
      <c r="J8" s="26"/>
      <c r="K8" s="66">
        <f t="shared" si="0"/>
        <v>95</v>
      </c>
      <c r="L8" s="65">
        <f t="shared" si="1"/>
        <v>95</v>
      </c>
      <c r="M8" s="12"/>
      <c r="N8" s="12"/>
      <c r="O8" s="12"/>
      <c r="P8" s="66"/>
      <c r="Q8" s="65">
        <f t="shared" si="2"/>
        <v>95</v>
      </c>
      <c r="R8" s="12"/>
      <c r="S8" s="12"/>
      <c r="T8" s="12"/>
      <c r="U8" s="66"/>
      <c r="V8" s="65">
        <f t="shared" si="3"/>
        <v>95</v>
      </c>
    </row>
    <row r="9" spans="1:22" ht="15">
      <c r="A9" s="118">
        <v>3</v>
      </c>
      <c r="B9" s="120" t="s">
        <v>41</v>
      </c>
      <c r="C9" s="20" t="s">
        <v>37</v>
      </c>
      <c r="D9" s="7"/>
      <c r="E9" s="19"/>
      <c r="F9" s="19"/>
      <c r="G9" s="66"/>
      <c r="H9" s="19"/>
      <c r="I9" s="7"/>
      <c r="J9" s="19"/>
      <c r="K9" s="66"/>
      <c r="L9" s="65"/>
      <c r="M9" s="8"/>
      <c r="N9" s="9"/>
      <c r="O9" s="9"/>
      <c r="P9" s="66"/>
      <c r="Q9" s="65"/>
      <c r="R9" s="9">
        <v>14</v>
      </c>
      <c r="S9" s="9"/>
      <c r="T9" s="9"/>
      <c r="U9" s="68">
        <f aca="true" t="shared" si="4" ref="U9:U15">SUM(R9:T9)</f>
        <v>14</v>
      </c>
      <c r="V9" s="69">
        <f t="shared" si="3"/>
        <v>14</v>
      </c>
    </row>
    <row r="10" spans="1:22" ht="15">
      <c r="A10" s="119"/>
      <c r="B10" s="121"/>
      <c r="C10" s="20" t="s">
        <v>11</v>
      </c>
      <c r="D10" s="7"/>
      <c r="E10" s="19"/>
      <c r="F10" s="19"/>
      <c r="G10" s="66"/>
      <c r="H10" s="19"/>
      <c r="I10" s="7"/>
      <c r="J10" s="19"/>
      <c r="K10" s="66"/>
      <c r="L10" s="65"/>
      <c r="M10" s="8"/>
      <c r="N10" s="9"/>
      <c r="O10" s="9"/>
      <c r="P10" s="66"/>
      <c r="Q10" s="65"/>
      <c r="R10" s="9">
        <v>847.26</v>
      </c>
      <c r="S10" s="9"/>
      <c r="T10" s="9"/>
      <c r="U10" s="66">
        <f t="shared" si="4"/>
        <v>847.26</v>
      </c>
      <c r="V10" s="65">
        <f t="shared" si="3"/>
        <v>847.26</v>
      </c>
    </row>
    <row r="11" spans="1:22" ht="15">
      <c r="A11" s="118">
        <v>4</v>
      </c>
      <c r="B11" s="120" t="s">
        <v>17</v>
      </c>
      <c r="C11" s="25" t="s">
        <v>12</v>
      </c>
      <c r="D11" s="7"/>
      <c r="E11" s="19"/>
      <c r="F11" s="19"/>
      <c r="G11" s="66"/>
      <c r="H11" s="19"/>
      <c r="I11" s="7"/>
      <c r="J11" s="19"/>
      <c r="K11" s="66"/>
      <c r="L11" s="65"/>
      <c r="M11" s="8"/>
      <c r="N11" s="9"/>
      <c r="O11" s="9"/>
      <c r="P11" s="66"/>
      <c r="Q11" s="65"/>
      <c r="R11" s="9">
        <v>5</v>
      </c>
      <c r="S11" s="9"/>
      <c r="T11" s="9"/>
      <c r="U11" s="68">
        <f t="shared" si="4"/>
        <v>5</v>
      </c>
      <c r="V11" s="69">
        <f t="shared" si="3"/>
        <v>5</v>
      </c>
    </row>
    <row r="12" spans="1:22" ht="15">
      <c r="A12" s="119"/>
      <c r="B12" s="121"/>
      <c r="C12" s="20" t="s">
        <v>11</v>
      </c>
      <c r="D12" s="7"/>
      <c r="E12" s="19"/>
      <c r="F12" s="19"/>
      <c r="G12" s="66"/>
      <c r="H12" s="19"/>
      <c r="I12" s="7"/>
      <c r="J12" s="19"/>
      <c r="K12" s="66"/>
      <c r="L12" s="65"/>
      <c r="M12" s="8"/>
      <c r="N12" s="9"/>
      <c r="O12" s="9"/>
      <c r="P12" s="66"/>
      <c r="Q12" s="65"/>
      <c r="R12" s="9">
        <v>31.35</v>
      </c>
      <c r="S12" s="9"/>
      <c r="T12" s="9"/>
      <c r="U12" s="66">
        <f t="shared" si="4"/>
        <v>31.35</v>
      </c>
      <c r="V12" s="65">
        <f t="shared" si="3"/>
        <v>31.35</v>
      </c>
    </row>
    <row r="13" spans="1:22" ht="15">
      <c r="A13" s="118">
        <v>5</v>
      </c>
      <c r="B13" s="140" t="s">
        <v>47</v>
      </c>
      <c r="C13" s="25" t="s">
        <v>12</v>
      </c>
      <c r="D13" s="7"/>
      <c r="E13" s="19"/>
      <c r="F13" s="19"/>
      <c r="G13" s="66"/>
      <c r="H13" s="19"/>
      <c r="I13" s="7"/>
      <c r="J13" s="19"/>
      <c r="K13" s="66"/>
      <c r="L13" s="65"/>
      <c r="M13" s="8"/>
      <c r="N13" s="9"/>
      <c r="O13" s="9"/>
      <c r="P13" s="66"/>
      <c r="Q13" s="65"/>
      <c r="R13" s="9"/>
      <c r="S13" s="9">
        <v>4</v>
      </c>
      <c r="T13" s="9"/>
      <c r="U13" s="68">
        <f t="shared" si="4"/>
        <v>4</v>
      </c>
      <c r="V13" s="69">
        <f t="shared" si="3"/>
        <v>4</v>
      </c>
    </row>
    <row r="14" spans="1:22" ht="15">
      <c r="A14" s="119"/>
      <c r="B14" s="126"/>
      <c r="C14" s="20" t="s">
        <v>11</v>
      </c>
      <c r="D14" s="7"/>
      <c r="E14" s="19"/>
      <c r="F14" s="19"/>
      <c r="G14" s="66"/>
      <c r="H14" s="19"/>
      <c r="I14" s="7"/>
      <c r="J14" s="19"/>
      <c r="K14" s="66"/>
      <c r="L14" s="65"/>
      <c r="M14" s="8"/>
      <c r="N14" s="9"/>
      <c r="O14" s="9"/>
      <c r="P14" s="66"/>
      <c r="Q14" s="65"/>
      <c r="R14" s="9"/>
      <c r="S14" s="9">
        <v>80.34</v>
      </c>
      <c r="T14" s="9"/>
      <c r="U14" s="66">
        <f t="shared" si="4"/>
        <v>80.34</v>
      </c>
      <c r="V14" s="65">
        <f t="shared" si="3"/>
        <v>80.34</v>
      </c>
    </row>
    <row r="15" spans="1:22" ht="15">
      <c r="A15" s="6">
        <v>6</v>
      </c>
      <c r="B15" s="15" t="s">
        <v>38</v>
      </c>
      <c r="C15" s="18" t="s">
        <v>11</v>
      </c>
      <c r="D15" s="7"/>
      <c r="E15" s="19">
        <v>16.93</v>
      </c>
      <c r="F15" s="19">
        <v>18.39</v>
      </c>
      <c r="G15" s="66">
        <f>SUM(D15:F15)</f>
        <v>35.32</v>
      </c>
      <c r="H15" s="19">
        <v>68.61</v>
      </c>
      <c r="I15" s="7"/>
      <c r="J15" s="19"/>
      <c r="K15" s="66">
        <f t="shared" si="0"/>
        <v>68.61</v>
      </c>
      <c r="L15" s="65">
        <f t="shared" si="1"/>
        <v>103.93</v>
      </c>
      <c r="M15" s="8"/>
      <c r="N15" s="9"/>
      <c r="O15" s="9"/>
      <c r="P15" s="66"/>
      <c r="Q15" s="65">
        <f t="shared" si="2"/>
        <v>103.93</v>
      </c>
      <c r="R15" s="9"/>
      <c r="S15" s="37">
        <v>10</v>
      </c>
      <c r="T15" s="9"/>
      <c r="U15" s="66">
        <f t="shared" si="4"/>
        <v>10</v>
      </c>
      <c r="V15" s="65">
        <f t="shared" si="3"/>
        <v>113.93</v>
      </c>
    </row>
    <row r="16" spans="1:22" ht="14.25">
      <c r="A16" s="4"/>
      <c r="B16" s="106" t="s">
        <v>13</v>
      </c>
      <c r="C16" s="107" t="s">
        <v>11</v>
      </c>
      <c r="D16" s="108"/>
      <c r="E16" s="108">
        <f>E6+E8+E10+E12+E15</f>
        <v>16.93</v>
      </c>
      <c r="F16" s="108">
        <f>F6+F8+F10+F12+F15</f>
        <v>18.39</v>
      </c>
      <c r="G16" s="109">
        <f>SUM(D16:F16)</f>
        <v>35.32</v>
      </c>
      <c r="H16" s="108">
        <f>H6+H8+H10+H12+H15</f>
        <v>217</v>
      </c>
      <c r="I16" s="108"/>
      <c r="J16" s="108"/>
      <c r="K16" s="109">
        <f>SUM(H16:J16)</f>
        <v>217</v>
      </c>
      <c r="L16" s="110">
        <f>G16+K16</f>
        <v>252.32</v>
      </c>
      <c r="M16" s="108"/>
      <c r="N16" s="108"/>
      <c r="O16" s="108"/>
      <c r="P16" s="109"/>
      <c r="Q16" s="110">
        <f>L16+P16</f>
        <v>252.32</v>
      </c>
      <c r="R16" s="108">
        <f>R6+R8+R10+R12+R15</f>
        <v>878.61</v>
      </c>
      <c r="S16" s="111">
        <f>S6+S8+S10+S12+S15+S14</f>
        <v>90.34</v>
      </c>
      <c r="T16" s="111"/>
      <c r="U16" s="109">
        <f>SUM(R16:T16)</f>
        <v>968.95</v>
      </c>
      <c r="V16" s="110">
        <f>Q16+U16</f>
        <v>1221.27</v>
      </c>
    </row>
  </sheetData>
  <sheetProtection/>
  <mergeCells count="16">
    <mergeCell ref="A1:V1"/>
    <mergeCell ref="D2:V2"/>
    <mergeCell ref="B5:B6"/>
    <mergeCell ref="A5:A6"/>
    <mergeCell ref="A9:A10"/>
    <mergeCell ref="B9:B10"/>
    <mergeCell ref="B7:B8"/>
    <mergeCell ref="A7:A8"/>
    <mergeCell ref="A4:F4"/>
    <mergeCell ref="A13:A14"/>
    <mergeCell ref="B13:B14"/>
    <mergeCell ref="A2:A3"/>
    <mergeCell ref="B2:B3"/>
    <mergeCell ref="C2:C3"/>
    <mergeCell ref="A11:A12"/>
    <mergeCell ref="B11:B12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"/>
  <sheetViews>
    <sheetView zoomScale="70" zoomScaleNormal="70" zoomScalePageLayoutView="0" workbookViewId="0" topLeftCell="A1">
      <selection activeCell="T12" sqref="T12"/>
    </sheetView>
  </sheetViews>
  <sheetFormatPr defaultColWidth="8.796875" defaultRowHeight="14.25"/>
  <cols>
    <col min="1" max="1" width="4.3984375" style="2" customWidth="1"/>
    <col min="2" max="2" width="24.8984375" style="2" customWidth="1"/>
    <col min="3" max="3" width="5.5" style="2" customWidth="1"/>
    <col min="4" max="4" width="6.5" style="2" bestFit="1" customWidth="1"/>
    <col min="5" max="5" width="7.5" style="2" bestFit="1" customWidth="1"/>
    <col min="6" max="6" width="5.09765625" style="2" bestFit="1" customWidth="1"/>
    <col min="7" max="7" width="9" style="2" customWidth="1"/>
    <col min="8" max="8" width="6.59765625" style="2" bestFit="1" customWidth="1"/>
    <col min="9" max="9" width="4.3984375" style="2" bestFit="1" customWidth="1"/>
    <col min="10" max="10" width="5.3984375" style="2" bestFit="1" customWidth="1"/>
    <col min="11" max="11" width="9" style="2" customWidth="1"/>
    <col min="12" max="12" width="9.69921875" style="2" customWidth="1"/>
    <col min="13" max="13" width="5.3984375" style="2" bestFit="1" customWidth="1"/>
    <col min="14" max="14" width="6.5" style="2" bestFit="1" customWidth="1"/>
    <col min="15" max="15" width="8.3984375" style="2" bestFit="1" customWidth="1"/>
    <col min="16" max="16" width="10.19921875" style="2" customWidth="1"/>
    <col min="17" max="17" width="9" style="2" customWidth="1"/>
    <col min="18" max="18" width="7.59765625" style="2" bestFit="1" customWidth="1"/>
    <col min="19" max="19" width="6.69921875" style="2" bestFit="1" customWidth="1"/>
    <col min="20" max="20" width="7.5" style="2" bestFit="1" customWidth="1"/>
    <col min="21" max="21" width="10.19921875" style="2" customWidth="1"/>
    <col min="22" max="16384" width="9" style="2" customWidth="1"/>
  </cols>
  <sheetData>
    <row r="1" spans="1:22" ht="20.25">
      <c r="A1" s="122" t="s">
        <v>51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2" ht="18.75" customHeight="1">
      <c r="A2" s="127" t="s">
        <v>0</v>
      </c>
      <c r="B2" s="127" t="s">
        <v>1</v>
      </c>
      <c r="C2" s="127" t="s">
        <v>2</v>
      </c>
      <c r="D2" s="123" t="s">
        <v>3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5"/>
    </row>
    <row r="3" spans="1:22" ht="30.75" thickBot="1">
      <c r="A3" s="128"/>
      <c r="B3" s="128"/>
      <c r="C3" s="128"/>
      <c r="D3" s="1" t="s">
        <v>23</v>
      </c>
      <c r="E3" s="1" t="s">
        <v>24</v>
      </c>
      <c r="F3" s="1" t="s">
        <v>25</v>
      </c>
      <c r="G3" s="48" t="s">
        <v>4</v>
      </c>
      <c r="H3" s="1" t="s">
        <v>26</v>
      </c>
      <c r="I3" s="1" t="s">
        <v>27</v>
      </c>
      <c r="J3" s="1" t="s">
        <v>28</v>
      </c>
      <c r="K3" s="48" t="s">
        <v>5</v>
      </c>
      <c r="L3" s="54" t="s">
        <v>6</v>
      </c>
      <c r="M3" s="1" t="s">
        <v>29</v>
      </c>
      <c r="N3" s="1" t="s">
        <v>30</v>
      </c>
      <c r="O3" s="1" t="s">
        <v>31</v>
      </c>
      <c r="P3" s="48" t="s">
        <v>7</v>
      </c>
      <c r="Q3" s="54" t="s">
        <v>8</v>
      </c>
      <c r="R3" s="1" t="s">
        <v>32</v>
      </c>
      <c r="S3" s="1" t="s">
        <v>33</v>
      </c>
      <c r="T3" s="1" t="s">
        <v>34</v>
      </c>
      <c r="U3" s="48" t="s">
        <v>9</v>
      </c>
      <c r="V3" s="54" t="s">
        <v>10</v>
      </c>
    </row>
    <row r="4" spans="1:22" ht="15">
      <c r="A4" s="131" t="s">
        <v>48</v>
      </c>
      <c r="B4" s="131"/>
      <c r="C4" s="131"/>
      <c r="D4" s="131"/>
      <c r="E4" s="131"/>
      <c r="F4" s="131"/>
      <c r="G4" s="49"/>
      <c r="K4" s="49"/>
      <c r="L4" s="55"/>
      <c r="P4" s="49"/>
      <c r="Q4" s="55"/>
      <c r="U4" s="49"/>
      <c r="V4" s="55"/>
    </row>
    <row r="5" spans="1:22" ht="18">
      <c r="A5" s="129">
        <v>1</v>
      </c>
      <c r="B5" s="147" t="s">
        <v>36</v>
      </c>
      <c r="C5" s="16" t="s">
        <v>45</v>
      </c>
      <c r="D5" s="17">
        <v>1.67</v>
      </c>
      <c r="E5" s="17"/>
      <c r="F5" s="17"/>
      <c r="G5" s="66">
        <f aca="true" t="shared" si="0" ref="G5:G11">SUM(D5:F5)</f>
        <v>1.67</v>
      </c>
      <c r="H5" s="17"/>
      <c r="I5" s="17"/>
      <c r="J5" s="17"/>
      <c r="K5" s="66"/>
      <c r="L5" s="65">
        <f aca="true" t="shared" si="1" ref="L5:L11">G5+K5</f>
        <v>1.67</v>
      </c>
      <c r="M5" s="17"/>
      <c r="N5" s="10"/>
      <c r="O5" s="10"/>
      <c r="P5" s="66"/>
      <c r="Q5" s="65">
        <f aca="true" t="shared" si="2" ref="Q5:Q11">L5+P5</f>
        <v>1.67</v>
      </c>
      <c r="R5" s="10"/>
      <c r="S5" s="10"/>
      <c r="T5" s="10"/>
      <c r="U5" s="66"/>
      <c r="V5" s="65">
        <f aca="true" t="shared" si="3" ref="V5:V11">Q5+U5</f>
        <v>1.67</v>
      </c>
    </row>
    <row r="6" spans="1:22" ht="15">
      <c r="A6" s="130"/>
      <c r="B6" s="148"/>
      <c r="C6" s="16" t="s">
        <v>11</v>
      </c>
      <c r="D6" s="17">
        <v>72.04</v>
      </c>
      <c r="E6" s="17"/>
      <c r="F6" s="17"/>
      <c r="G6" s="66">
        <f t="shared" si="0"/>
        <v>72.04</v>
      </c>
      <c r="H6" s="17"/>
      <c r="I6" s="17"/>
      <c r="J6" s="17"/>
      <c r="K6" s="66"/>
      <c r="L6" s="65">
        <f t="shared" si="1"/>
        <v>72.04</v>
      </c>
      <c r="M6" s="17"/>
      <c r="N6" s="10"/>
      <c r="O6" s="10"/>
      <c r="P6" s="66"/>
      <c r="Q6" s="65">
        <f t="shared" si="2"/>
        <v>72.04</v>
      </c>
      <c r="R6" s="10"/>
      <c r="S6" s="10"/>
      <c r="T6" s="10"/>
      <c r="U6" s="66"/>
      <c r="V6" s="65">
        <f t="shared" si="3"/>
        <v>72.04</v>
      </c>
    </row>
    <row r="7" spans="1:22" ht="15">
      <c r="A7" s="118">
        <v>2</v>
      </c>
      <c r="B7" s="120" t="s">
        <v>17</v>
      </c>
      <c r="C7" s="18" t="s">
        <v>12</v>
      </c>
      <c r="D7" s="7"/>
      <c r="E7" s="19"/>
      <c r="F7" s="19"/>
      <c r="G7" s="66"/>
      <c r="H7" s="19"/>
      <c r="I7" s="7"/>
      <c r="J7" s="19"/>
      <c r="K7" s="66"/>
      <c r="L7" s="65"/>
      <c r="M7" s="19"/>
      <c r="N7" s="9"/>
      <c r="O7" s="9">
        <v>1</v>
      </c>
      <c r="P7" s="68">
        <f aca="true" t="shared" si="4" ref="P7:P12">SUM(M7:O7)</f>
        <v>1</v>
      </c>
      <c r="Q7" s="69">
        <f t="shared" si="2"/>
        <v>1</v>
      </c>
      <c r="R7" s="9"/>
      <c r="S7" s="9"/>
      <c r="T7" s="9"/>
      <c r="U7" s="66"/>
      <c r="V7" s="69">
        <f t="shared" si="3"/>
        <v>1</v>
      </c>
    </row>
    <row r="8" spans="1:22" ht="15">
      <c r="A8" s="119"/>
      <c r="B8" s="121"/>
      <c r="C8" s="20" t="s">
        <v>11</v>
      </c>
      <c r="D8" s="7"/>
      <c r="E8" s="19"/>
      <c r="F8" s="19"/>
      <c r="G8" s="66"/>
      <c r="H8" s="19"/>
      <c r="I8" s="7"/>
      <c r="J8" s="19"/>
      <c r="K8" s="66"/>
      <c r="L8" s="65"/>
      <c r="M8" s="19"/>
      <c r="N8" s="9"/>
      <c r="O8" s="9">
        <v>6.27</v>
      </c>
      <c r="P8" s="66">
        <f t="shared" si="4"/>
        <v>6.27</v>
      </c>
      <c r="Q8" s="65">
        <f t="shared" si="2"/>
        <v>6.27</v>
      </c>
      <c r="R8" s="9"/>
      <c r="S8" s="9"/>
      <c r="T8" s="9"/>
      <c r="U8" s="66"/>
      <c r="V8" s="65">
        <f t="shared" si="3"/>
        <v>6.27</v>
      </c>
    </row>
    <row r="9" spans="1:22" ht="15">
      <c r="A9" s="118">
        <v>3</v>
      </c>
      <c r="B9" s="120" t="s">
        <v>41</v>
      </c>
      <c r="C9" s="18" t="s">
        <v>37</v>
      </c>
      <c r="D9" s="7"/>
      <c r="E9" s="19"/>
      <c r="F9" s="19"/>
      <c r="G9" s="66"/>
      <c r="H9" s="19"/>
      <c r="I9" s="7"/>
      <c r="J9" s="19"/>
      <c r="K9" s="66"/>
      <c r="L9" s="65"/>
      <c r="M9" s="19"/>
      <c r="N9" s="9"/>
      <c r="O9" s="9">
        <v>6</v>
      </c>
      <c r="P9" s="68">
        <f t="shared" si="4"/>
        <v>6</v>
      </c>
      <c r="Q9" s="69">
        <f t="shared" si="2"/>
        <v>6</v>
      </c>
      <c r="R9" s="9"/>
      <c r="S9" s="9"/>
      <c r="T9" s="9"/>
      <c r="U9" s="66"/>
      <c r="V9" s="69">
        <f t="shared" si="3"/>
        <v>6</v>
      </c>
    </row>
    <row r="10" spans="1:22" ht="15">
      <c r="A10" s="119"/>
      <c r="B10" s="121"/>
      <c r="C10" s="20" t="s">
        <v>11</v>
      </c>
      <c r="D10" s="7"/>
      <c r="E10" s="19"/>
      <c r="F10" s="19"/>
      <c r="G10" s="66"/>
      <c r="H10" s="19"/>
      <c r="I10" s="7"/>
      <c r="J10" s="19"/>
      <c r="K10" s="66"/>
      <c r="L10" s="65"/>
      <c r="M10" s="19"/>
      <c r="N10" s="9"/>
      <c r="O10" s="9">
        <v>350.56</v>
      </c>
      <c r="P10" s="66">
        <f t="shared" si="4"/>
        <v>350.56</v>
      </c>
      <c r="Q10" s="65">
        <f t="shared" si="2"/>
        <v>350.56</v>
      </c>
      <c r="R10" s="9"/>
      <c r="S10" s="9"/>
      <c r="T10" s="9"/>
      <c r="U10" s="66"/>
      <c r="V10" s="65">
        <f t="shared" si="3"/>
        <v>350.56</v>
      </c>
    </row>
    <row r="11" spans="1:22" ht="15">
      <c r="A11" s="6">
        <v>4</v>
      </c>
      <c r="B11" s="15" t="s">
        <v>38</v>
      </c>
      <c r="C11" s="18" t="s">
        <v>11</v>
      </c>
      <c r="D11" s="7">
        <v>4.18</v>
      </c>
      <c r="E11" s="19"/>
      <c r="F11" s="19"/>
      <c r="G11" s="66">
        <f t="shared" si="0"/>
        <v>4.18</v>
      </c>
      <c r="H11" s="19"/>
      <c r="I11" s="7"/>
      <c r="J11" s="19"/>
      <c r="K11" s="66"/>
      <c r="L11" s="65">
        <f t="shared" si="1"/>
        <v>4.18</v>
      </c>
      <c r="M11" s="19">
        <v>30.87</v>
      </c>
      <c r="N11" s="9"/>
      <c r="O11" s="9"/>
      <c r="P11" s="66">
        <f t="shared" si="4"/>
        <v>30.87</v>
      </c>
      <c r="Q11" s="65">
        <f t="shared" si="2"/>
        <v>35.05</v>
      </c>
      <c r="R11" s="9"/>
      <c r="S11" s="9"/>
      <c r="T11" s="9"/>
      <c r="U11" s="66"/>
      <c r="V11" s="65">
        <f t="shared" si="3"/>
        <v>35.05</v>
      </c>
    </row>
    <row r="12" spans="1:22" ht="14.25">
      <c r="A12" s="4"/>
      <c r="B12" s="106" t="s">
        <v>13</v>
      </c>
      <c r="C12" s="107" t="s">
        <v>11</v>
      </c>
      <c r="D12" s="108">
        <f>D6+D8+D10+D11</f>
        <v>76.22</v>
      </c>
      <c r="E12" s="108"/>
      <c r="F12" s="108"/>
      <c r="G12" s="109">
        <f>SUM(D12:F12)</f>
        <v>76.22</v>
      </c>
      <c r="H12" s="108"/>
      <c r="I12" s="108"/>
      <c r="J12" s="108"/>
      <c r="K12" s="109"/>
      <c r="L12" s="110">
        <f>G12+K12</f>
        <v>76.22</v>
      </c>
      <c r="M12" s="108">
        <f>M6+M8+M10+M11</f>
        <v>30.87</v>
      </c>
      <c r="N12" s="108"/>
      <c r="O12" s="108">
        <f>O6+O8+O10+O11</f>
        <v>356.83</v>
      </c>
      <c r="P12" s="109">
        <f t="shared" si="4"/>
        <v>387.7</v>
      </c>
      <c r="Q12" s="110">
        <f>L12+P12</f>
        <v>463.91999999999996</v>
      </c>
      <c r="R12" s="108"/>
      <c r="S12" s="111"/>
      <c r="T12" s="111"/>
      <c r="U12" s="109"/>
      <c r="V12" s="110">
        <f>Q12+U12</f>
        <v>463.91999999999996</v>
      </c>
    </row>
  </sheetData>
  <sheetProtection/>
  <mergeCells count="12">
    <mergeCell ref="A5:A6"/>
    <mergeCell ref="A4:F4"/>
    <mergeCell ref="A1:V1"/>
    <mergeCell ref="D2:V2"/>
    <mergeCell ref="B5:B6"/>
    <mergeCell ref="A7:A8"/>
    <mergeCell ref="B7:B8"/>
    <mergeCell ref="A9:A10"/>
    <mergeCell ref="B9:B10"/>
    <mergeCell ref="A2:A3"/>
    <mergeCell ref="B2:B3"/>
    <mergeCell ref="C2:C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="70" zoomScaleNormal="70" zoomScalePageLayoutView="0" workbookViewId="0" topLeftCell="A1">
      <selection activeCell="B5" sqref="B5:B6"/>
    </sheetView>
  </sheetViews>
  <sheetFormatPr defaultColWidth="8.796875" defaultRowHeight="14.25"/>
  <cols>
    <col min="1" max="1" width="4.3984375" style="0" customWidth="1"/>
    <col min="2" max="2" width="27.19921875" style="0" customWidth="1"/>
    <col min="3" max="3" width="5.0976562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.19921875" style="0" customWidth="1"/>
    <col min="8" max="8" width="6.59765625" style="0" bestFit="1" customWidth="1"/>
    <col min="9" max="9" width="6.3984375" style="0" bestFit="1" customWidth="1"/>
    <col min="10" max="10" width="5.3984375" style="0" bestFit="1" customWidth="1"/>
    <col min="11" max="11" width="8.5" style="0" customWidth="1"/>
    <col min="12" max="12" width="9.19921875" style="0" customWidth="1"/>
    <col min="13" max="13" width="6.3984375" style="0" bestFit="1" customWidth="1"/>
    <col min="14" max="14" width="6.5" style="0" bestFit="1" customWidth="1"/>
    <col min="15" max="15" width="8.3984375" style="0" bestFit="1" customWidth="1"/>
    <col min="16" max="16" width="9.5" style="0" customWidth="1"/>
    <col min="17" max="17" width="8.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10.19921875" style="0" customWidth="1"/>
  </cols>
  <sheetData>
    <row r="1" spans="1:22" ht="20.25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2" ht="18.75" customHeight="1">
      <c r="A2" s="127" t="s">
        <v>0</v>
      </c>
      <c r="B2" s="127" t="s">
        <v>1</v>
      </c>
      <c r="C2" s="127" t="s">
        <v>2</v>
      </c>
      <c r="D2" s="123" t="s">
        <v>3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5"/>
    </row>
    <row r="3" spans="1:22" ht="45">
      <c r="A3" s="132"/>
      <c r="B3" s="132"/>
      <c r="C3" s="132"/>
      <c r="D3" s="40" t="s">
        <v>23</v>
      </c>
      <c r="E3" s="40" t="s">
        <v>24</v>
      </c>
      <c r="F3" s="40" t="s">
        <v>25</v>
      </c>
      <c r="G3" s="92" t="s">
        <v>4</v>
      </c>
      <c r="H3" s="40" t="s">
        <v>26</v>
      </c>
      <c r="I3" s="40" t="s">
        <v>27</v>
      </c>
      <c r="J3" s="40" t="s">
        <v>28</v>
      </c>
      <c r="K3" s="92" t="s">
        <v>5</v>
      </c>
      <c r="L3" s="93" t="s">
        <v>6</v>
      </c>
      <c r="M3" s="40" t="s">
        <v>29</v>
      </c>
      <c r="N3" s="40" t="s">
        <v>30</v>
      </c>
      <c r="O3" s="40" t="s">
        <v>31</v>
      </c>
      <c r="P3" s="92" t="s">
        <v>7</v>
      </c>
      <c r="Q3" s="93" t="s">
        <v>8</v>
      </c>
      <c r="R3" s="40" t="s">
        <v>32</v>
      </c>
      <c r="S3" s="40" t="s">
        <v>33</v>
      </c>
      <c r="T3" s="40" t="s">
        <v>34</v>
      </c>
      <c r="U3" s="92" t="s">
        <v>9</v>
      </c>
      <c r="V3" s="93" t="s">
        <v>10</v>
      </c>
    </row>
    <row r="4" spans="1:22" ht="15">
      <c r="A4" s="137" t="s">
        <v>48</v>
      </c>
      <c r="B4" s="138"/>
      <c r="C4" s="138"/>
      <c r="D4" s="138"/>
      <c r="E4" s="138"/>
      <c r="F4" s="138"/>
      <c r="G4" s="94"/>
      <c r="H4" s="95"/>
      <c r="I4" s="95"/>
      <c r="J4" s="95"/>
      <c r="K4" s="94"/>
      <c r="L4" s="96"/>
      <c r="M4" s="95"/>
      <c r="N4" s="95"/>
      <c r="O4" s="95"/>
      <c r="P4" s="94"/>
      <c r="Q4" s="96"/>
      <c r="R4" s="95"/>
      <c r="S4" s="95"/>
      <c r="T4" s="95"/>
      <c r="U4" s="94"/>
      <c r="V4" s="97"/>
    </row>
    <row r="5" spans="1:22" ht="15">
      <c r="A5" s="151">
        <v>1</v>
      </c>
      <c r="B5" s="149" t="s">
        <v>53</v>
      </c>
      <c r="C5" s="29" t="s">
        <v>14</v>
      </c>
      <c r="D5" s="30"/>
      <c r="E5" s="31"/>
      <c r="F5" s="30"/>
      <c r="G5" s="73"/>
      <c r="H5" s="75">
        <v>2.5</v>
      </c>
      <c r="I5" s="75">
        <v>2</v>
      </c>
      <c r="J5" s="76"/>
      <c r="K5" s="87">
        <f aca="true" t="shared" si="0" ref="K5:K10">SUM(H5:J5)</f>
        <v>4.5</v>
      </c>
      <c r="L5" s="88">
        <f aca="true" t="shared" si="1" ref="L5:L18">G5+K5</f>
        <v>4.5</v>
      </c>
      <c r="M5" s="76"/>
      <c r="N5" s="77"/>
      <c r="O5" s="78"/>
      <c r="P5" s="87"/>
      <c r="Q5" s="90">
        <f>L5+P5</f>
        <v>4.5</v>
      </c>
      <c r="R5" s="78"/>
      <c r="S5" s="78"/>
      <c r="T5" s="78"/>
      <c r="U5" s="87"/>
      <c r="V5" s="90">
        <f aca="true" t="shared" si="2" ref="V5:V23">Q5+U5</f>
        <v>4.5</v>
      </c>
    </row>
    <row r="6" spans="1:22" ht="15">
      <c r="A6" s="152"/>
      <c r="B6" s="150"/>
      <c r="C6" s="29" t="s">
        <v>11</v>
      </c>
      <c r="D6" s="30"/>
      <c r="E6" s="31"/>
      <c r="F6" s="30"/>
      <c r="G6" s="73"/>
      <c r="H6" s="33">
        <v>218.75</v>
      </c>
      <c r="I6" s="33">
        <v>170.21</v>
      </c>
      <c r="J6" s="30"/>
      <c r="K6" s="73">
        <f t="shared" si="0"/>
        <v>388.96000000000004</v>
      </c>
      <c r="L6" s="70">
        <f t="shared" si="1"/>
        <v>388.96000000000004</v>
      </c>
      <c r="M6" s="30"/>
      <c r="N6" s="32"/>
      <c r="O6" s="14"/>
      <c r="P6" s="73"/>
      <c r="Q6" s="72">
        <f aca="true" t="shared" si="3" ref="Q6:Q23">L6+P6</f>
        <v>388.96000000000004</v>
      </c>
      <c r="R6" s="14"/>
      <c r="S6" s="14"/>
      <c r="T6" s="14"/>
      <c r="U6" s="73"/>
      <c r="V6" s="72">
        <f t="shared" si="2"/>
        <v>388.96000000000004</v>
      </c>
    </row>
    <row r="7" spans="1:22" ht="15">
      <c r="A7" s="151">
        <v>2</v>
      </c>
      <c r="B7" s="149" t="s">
        <v>39</v>
      </c>
      <c r="C7" s="29" t="s">
        <v>12</v>
      </c>
      <c r="D7" s="30"/>
      <c r="E7" s="31"/>
      <c r="F7" s="30"/>
      <c r="G7" s="73"/>
      <c r="H7" s="79">
        <v>1</v>
      </c>
      <c r="I7" s="80"/>
      <c r="J7" s="80"/>
      <c r="K7" s="86">
        <f t="shared" si="0"/>
        <v>1</v>
      </c>
      <c r="L7" s="89">
        <f t="shared" si="1"/>
        <v>1</v>
      </c>
      <c r="M7" s="80"/>
      <c r="N7" s="81"/>
      <c r="O7" s="82"/>
      <c r="P7" s="86"/>
      <c r="Q7" s="91">
        <f t="shared" si="3"/>
        <v>1</v>
      </c>
      <c r="R7" s="82"/>
      <c r="S7" s="82"/>
      <c r="T7" s="82"/>
      <c r="U7" s="86"/>
      <c r="V7" s="91">
        <f t="shared" si="2"/>
        <v>1</v>
      </c>
    </row>
    <row r="8" spans="1:22" ht="15">
      <c r="A8" s="152"/>
      <c r="B8" s="150"/>
      <c r="C8" s="29" t="s">
        <v>11</v>
      </c>
      <c r="D8" s="30"/>
      <c r="E8" s="31"/>
      <c r="F8" s="30"/>
      <c r="G8" s="73"/>
      <c r="H8" s="33">
        <v>33.49</v>
      </c>
      <c r="I8" s="30"/>
      <c r="J8" s="30"/>
      <c r="K8" s="73">
        <f t="shared" si="0"/>
        <v>33.49</v>
      </c>
      <c r="L8" s="70">
        <f t="shared" si="1"/>
        <v>33.49</v>
      </c>
      <c r="M8" s="30"/>
      <c r="N8" s="32"/>
      <c r="O8" s="14"/>
      <c r="P8" s="73"/>
      <c r="Q8" s="72">
        <f t="shared" si="3"/>
        <v>33.49</v>
      </c>
      <c r="R8" s="14"/>
      <c r="S8" s="14"/>
      <c r="T8" s="14"/>
      <c r="U8" s="73"/>
      <c r="V8" s="72">
        <f t="shared" si="2"/>
        <v>33.49</v>
      </c>
    </row>
    <row r="9" spans="1:22" ht="15">
      <c r="A9" s="151">
        <v>3</v>
      </c>
      <c r="B9" s="149" t="s">
        <v>16</v>
      </c>
      <c r="C9" s="29" t="s">
        <v>12</v>
      </c>
      <c r="D9" s="30"/>
      <c r="E9" s="31"/>
      <c r="F9" s="30"/>
      <c r="G9" s="73"/>
      <c r="H9" s="31"/>
      <c r="I9" s="83">
        <v>1</v>
      </c>
      <c r="J9" s="80"/>
      <c r="K9" s="86">
        <f t="shared" si="0"/>
        <v>1</v>
      </c>
      <c r="L9" s="89">
        <f t="shared" si="1"/>
        <v>1</v>
      </c>
      <c r="M9" s="80"/>
      <c r="N9" s="81">
        <v>5</v>
      </c>
      <c r="O9" s="82"/>
      <c r="P9" s="86">
        <f aca="true" t="shared" si="4" ref="P9:P23">SUM(M9:O9)</f>
        <v>5</v>
      </c>
      <c r="Q9" s="91">
        <f t="shared" si="3"/>
        <v>6</v>
      </c>
      <c r="R9" s="82">
        <v>3</v>
      </c>
      <c r="S9" s="82"/>
      <c r="T9" s="82"/>
      <c r="U9" s="86">
        <f>SUM(R9:T9)</f>
        <v>3</v>
      </c>
      <c r="V9" s="91">
        <f t="shared" si="2"/>
        <v>9</v>
      </c>
    </row>
    <row r="10" spans="1:22" ht="15">
      <c r="A10" s="152"/>
      <c r="B10" s="150"/>
      <c r="C10" s="29" t="s">
        <v>11</v>
      </c>
      <c r="D10" s="30"/>
      <c r="E10" s="31"/>
      <c r="F10" s="30"/>
      <c r="G10" s="73"/>
      <c r="H10" s="31"/>
      <c r="I10" s="33">
        <v>218.43</v>
      </c>
      <c r="J10" s="30"/>
      <c r="K10" s="73">
        <f t="shared" si="0"/>
        <v>218.43</v>
      </c>
      <c r="L10" s="70">
        <f t="shared" si="1"/>
        <v>218.43</v>
      </c>
      <c r="M10" s="30"/>
      <c r="N10" s="34">
        <v>852.54</v>
      </c>
      <c r="O10" s="14"/>
      <c r="P10" s="73">
        <f t="shared" si="4"/>
        <v>852.54</v>
      </c>
      <c r="Q10" s="72">
        <f t="shared" si="3"/>
        <v>1070.97</v>
      </c>
      <c r="R10" s="14">
        <v>191.41</v>
      </c>
      <c r="S10" s="14"/>
      <c r="T10" s="14"/>
      <c r="U10" s="73">
        <f>SUM(R10:T10)</f>
        <v>191.41</v>
      </c>
      <c r="V10" s="72">
        <f t="shared" si="2"/>
        <v>1262.38</v>
      </c>
    </row>
    <row r="11" spans="1:22" ht="15">
      <c r="A11" s="151">
        <v>4</v>
      </c>
      <c r="B11" s="149" t="s">
        <v>17</v>
      </c>
      <c r="C11" s="29" t="s">
        <v>12</v>
      </c>
      <c r="D11" s="31"/>
      <c r="E11" s="79">
        <v>1</v>
      </c>
      <c r="F11" s="79"/>
      <c r="G11" s="86">
        <f>SUM(D11:F11)</f>
        <v>1</v>
      </c>
      <c r="H11" s="79"/>
      <c r="I11" s="84"/>
      <c r="J11" s="79"/>
      <c r="K11" s="86"/>
      <c r="L11" s="89">
        <f t="shared" si="1"/>
        <v>1</v>
      </c>
      <c r="M11" s="80"/>
      <c r="N11" s="81"/>
      <c r="O11" s="82"/>
      <c r="P11" s="86"/>
      <c r="Q11" s="91">
        <f t="shared" si="3"/>
        <v>1</v>
      </c>
      <c r="R11" s="82">
        <v>5</v>
      </c>
      <c r="S11" s="82"/>
      <c r="T11" s="82"/>
      <c r="U11" s="86">
        <f>SUM(R11:T11)</f>
        <v>5</v>
      </c>
      <c r="V11" s="91">
        <f t="shared" si="2"/>
        <v>6</v>
      </c>
    </row>
    <row r="12" spans="1:22" ht="15">
      <c r="A12" s="152"/>
      <c r="B12" s="150"/>
      <c r="C12" s="29" t="s">
        <v>11</v>
      </c>
      <c r="D12" s="33"/>
      <c r="E12" s="33">
        <v>9.32</v>
      </c>
      <c r="F12" s="33"/>
      <c r="G12" s="73">
        <f>SUM(D12:F12)</f>
        <v>9.32</v>
      </c>
      <c r="H12" s="31"/>
      <c r="I12" s="33"/>
      <c r="J12" s="33"/>
      <c r="K12" s="73"/>
      <c r="L12" s="70">
        <f t="shared" si="1"/>
        <v>9.32</v>
      </c>
      <c r="M12" s="30"/>
      <c r="N12" s="34"/>
      <c r="O12" s="14"/>
      <c r="P12" s="73"/>
      <c r="Q12" s="72">
        <f t="shared" si="3"/>
        <v>9.32</v>
      </c>
      <c r="R12" s="14">
        <v>31.36</v>
      </c>
      <c r="S12" s="14"/>
      <c r="T12" s="14"/>
      <c r="U12" s="73">
        <f>SUM(R12:T12)</f>
        <v>31.36</v>
      </c>
      <c r="V12" s="72">
        <f t="shared" si="2"/>
        <v>40.68</v>
      </c>
    </row>
    <row r="13" spans="1:22" ht="15">
      <c r="A13" s="151">
        <v>5</v>
      </c>
      <c r="B13" s="149" t="s">
        <v>21</v>
      </c>
      <c r="C13" s="29" t="s">
        <v>12</v>
      </c>
      <c r="D13" s="33"/>
      <c r="E13" s="33"/>
      <c r="F13" s="33"/>
      <c r="G13" s="73"/>
      <c r="H13" s="31"/>
      <c r="I13" s="33"/>
      <c r="J13" s="33"/>
      <c r="K13" s="73"/>
      <c r="L13" s="70"/>
      <c r="M13" s="80">
        <v>4</v>
      </c>
      <c r="N13" s="81"/>
      <c r="O13" s="82"/>
      <c r="P13" s="86">
        <f t="shared" si="4"/>
        <v>4</v>
      </c>
      <c r="Q13" s="91">
        <f t="shared" si="3"/>
        <v>4</v>
      </c>
      <c r="R13" s="82"/>
      <c r="S13" s="82"/>
      <c r="T13" s="82"/>
      <c r="U13" s="86"/>
      <c r="V13" s="91">
        <f t="shared" si="2"/>
        <v>4</v>
      </c>
    </row>
    <row r="14" spans="1:22" ht="15">
      <c r="A14" s="152"/>
      <c r="B14" s="150"/>
      <c r="C14" s="29" t="s">
        <v>11</v>
      </c>
      <c r="D14" s="33"/>
      <c r="E14" s="33"/>
      <c r="F14" s="33"/>
      <c r="G14" s="73"/>
      <c r="H14" s="31"/>
      <c r="I14" s="33"/>
      <c r="J14" s="33"/>
      <c r="K14" s="73"/>
      <c r="L14" s="70"/>
      <c r="M14" s="30">
        <v>106.78</v>
      </c>
      <c r="N14" s="34"/>
      <c r="O14" s="14"/>
      <c r="P14" s="73">
        <f t="shared" si="4"/>
        <v>106.78</v>
      </c>
      <c r="Q14" s="72">
        <f t="shared" si="3"/>
        <v>106.78</v>
      </c>
      <c r="R14" s="14"/>
      <c r="S14" s="14"/>
      <c r="T14" s="14"/>
      <c r="U14" s="73"/>
      <c r="V14" s="72">
        <f t="shared" si="2"/>
        <v>106.78</v>
      </c>
    </row>
    <row r="15" spans="1:22" ht="15">
      <c r="A15" s="151">
        <v>6</v>
      </c>
      <c r="B15" s="149" t="s">
        <v>19</v>
      </c>
      <c r="C15" s="29" t="s">
        <v>15</v>
      </c>
      <c r="D15" s="33"/>
      <c r="E15" s="33"/>
      <c r="F15" s="33"/>
      <c r="G15" s="73"/>
      <c r="H15" s="31"/>
      <c r="I15" s="33"/>
      <c r="J15" s="33"/>
      <c r="K15" s="73"/>
      <c r="L15" s="70"/>
      <c r="M15" s="76">
        <v>10.7</v>
      </c>
      <c r="N15" s="77"/>
      <c r="O15" s="78"/>
      <c r="P15" s="87">
        <f t="shared" si="4"/>
        <v>10.7</v>
      </c>
      <c r="Q15" s="90">
        <f t="shared" si="3"/>
        <v>10.7</v>
      </c>
      <c r="R15" s="78"/>
      <c r="S15" s="78"/>
      <c r="T15" s="78"/>
      <c r="U15" s="87"/>
      <c r="V15" s="90">
        <f t="shared" si="2"/>
        <v>10.7</v>
      </c>
    </row>
    <row r="16" spans="1:22" ht="15">
      <c r="A16" s="152"/>
      <c r="B16" s="150"/>
      <c r="C16" s="29" t="s">
        <v>11</v>
      </c>
      <c r="D16" s="30"/>
      <c r="E16" s="31"/>
      <c r="F16" s="30"/>
      <c r="G16" s="73"/>
      <c r="H16" s="31"/>
      <c r="I16" s="33"/>
      <c r="J16" s="30"/>
      <c r="K16" s="73"/>
      <c r="L16" s="70"/>
      <c r="M16" s="30">
        <v>143.04</v>
      </c>
      <c r="N16" s="34"/>
      <c r="O16" s="14"/>
      <c r="P16" s="73">
        <f t="shared" si="4"/>
        <v>143.04</v>
      </c>
      <c r="Q16" s="72">
        <f t="shared" si="3"/>
        <v>143.04</v>
      </c>
      <c r="R16" s="14"/>
      <c r="S16" s="14"/>
      <c r="T16" s="14"/>
      <c r="U16" s="73"/>
      <c r="V16" s="72">
        <f t="shared" si="2"/>
        <v>143.04</v>
      </c>
    </row>
    <row r="17" spans="1:22" ht="15">
      <c r="A17" s="118">
        <v>7</v>
      </c>
      <c r="B17" s="120" t="s">
        <v>46</v>
      </c>
      <c r="C17" s="18" t="s">
        <v>42</v>
      </c>
      <c r="D17" s="7"/>
      <c r="E17" s="41">
        <v>1</v>
      </c>
      <c r="F17" s="41"/>
      <c r="G17" s="86">
        <f>SUM(D17:F17)</f>
        <v>1</v>
      </c>
      <c r="H17" s="41"/>
      <c r="I17" s="42"/>
      <c r="J17" s="41"/>
      <c r="K17" s="86"/>
      <c r="L17" s="89">
        <f t="shared" si="1"/>
        <v>1</v>
      </c>
      <c r="M17" s="41"/>
      <c r="N17" s="85"/>
      <c r="O17" s="43"/>
      <c r="P17" s="86"/>
      <c r="Q17" s="91">
        <f t="shared" si="3"/>
        <v>1</v>
      </c>
      <c r="R17" s="43"/>
      <c r="S17" s="43"/>
      <c r="T17" s="43"/>
      <c r="U17" s="86"/>
      <c r="V17" s="91">
        <f t="shared" si="2"/>
        <v>1</v>
      </c>
    </row>
    <row r="18" spans="1:22" ht="15">
      <c r="A18" s="119"/>
      <c r="B18" s="121"/>
      <c r="C18" s="20" t="s">
        <v>11</v>
      </c>
      <c r="D18" s="7"/>
      <c r="E18" s="19">
        <v>285.25</v>
      </c>
      <c r="F18" s="19"/>
      <c r="G18" s="73">
        <f>SUM(D18:F18)</f>
        <v>285.25</v>
      </c>
      <c r="H18" s="19"/>
      <c r="I18" s="7"/>
      <c r="J18" s="19"/>
      <c r="K18" s="73"/>
      <c r="L18" s="70">
        <f t="shared" si="1"/>
        <v>285.25</v>
      </c>
      <c r="M18" s="19"/>
      <c r="N18" s="35"/>
      <c r="O18" s="9"/>
      <c r="P18" s="73"/>
      <c r="Q18" s="72">
        <f t="shared" si="3"/>
        <v>285.25</v>
      </c>
      <c r="R18" s="9"/>
      <c r="S18" s="9"/>
      <c r="T18" s="9"/>
      <c r="U18" s="73"/>
      <c r="V18" s="72">
        <f t="shared" si="2"/>
        <v>285.25</v>
      </c>
    </row>
    <row r="19" spans="1:22" ht="15">
      <c r="A19" s="118">
        <v>8</v>
      </c>
      <c r="B19" s="120" t="s">
        <v>22</v>
      </c>
      <c r="C19" s="18" t="s">
        <v>37</v>
      </c>
      <c r="D19" s="7"/>
      <c r="E19" s="19"/>
      <c r="F19" s="19"/>
      <c r="G19" s="73"/>
      <c r="H19" s="19"/>
      <c r="I19" s="7"/>
      <c r="J19" s="19"/>
      <c r="K19" s="73"/>
      <c r="L19" s="70"/>
      <c r="M19" s="19"/>
      <c r="N19" s="85">
        <v>2</v>
      </c>
      <c r="O19" s="43"/>
      <c r="P19" s="86">
        <f t="shared" si="4"/>
        <v>2</v>
      </c>
      <c r="Q19" s="91">
        <f t="shared" si="3"/>
        <v>2</v>
      </c>
      <c r="R19" s="43"/>
      <c r="S19" s="43"/>
      <c r="T19" s="43"/>
      <c r="U19" s="86"/>
      <c r="V19" s="91">
        <f t="shared" si="2"/>
        <v>2</v>
      </c>
    </row>
    <row r="20" spans="1:22" ht="15">
      <c r="A20" s="119"/>
      <c r="B20" s="121"/>
      <c r="C20" s="20" t="s">
        <v>11</v>
      </c>
      <c r="D20" s="7"/>
      <c r="E20" s="19"/>
      <c r="F20" s="19"/>
      <c r="G20" s="73"/>
      <c r="H20" s="19"/>
      <c r="I20" s="7"/>
      <c r="J20" s="19"/>
      <c r="K20" s="73"/>
      <c r="L20" s="70"/>
      <c r="M20" s="19"/>
      <c r="N20" s="36">
        <v>23.73</v>
      </c>
      <c r="O20" s="9"/>
      <c r="P20" s="73">
        <f t="shared" si="4"/>
        <v>23.73</v>
      </c>
      <c r="Q20" s="72">
        <f t="shared" si="3"/>
        <v>23.73</v>
      </c>
      <c r="R20" s="9"/>
      <c r="S20" s="9"/>
      <c r="T20" s="9"/>
      <c r="U20" s="73"/>
      <c r="V20" s="72">
        <f t="shared" si="2"/>
        <v>23.73</v>
      </c>
    </row>
    <row r="21" spans="1:22" ht="15">
      <c r="A21" s="118">
        <v>9</v>
      </c>
      <c r="B21" s="120" t="s">
        <v>41</v>
      </c>
      <c r="C21" s="18" t="s">
        <v>37</v>
      </c>
      <c r="D21" s="7"/>
      <c r="E21" s="19"/>
      <c r="F21" s="19"/>
      <c r="G21" s="73"/>
      <c r="H21" s="19"/>
      <c r="I21" s="7"/>
      <c r="J21" s="19"/>
      <c r="K21" s="73"/>
      <c r="L21" s="70"/>
      <c r="M21" s="19"/>
      <c r="N21" s="36"/>
      <c r="O21" s="9">
        <v>10</v>
      </c>
      <c r="P21" s="74">
        <f t="shared" si="4"/>
        <v>10</v>
      </c>
      <c r="Q21" s="71">
        <f t="shared" si="3"/>
        <v>10</v>
      </c>
      <c r="R21" s="9">
        <v>16</v>
      </c>
      <c r="S21" s="9"/>
      <c r="T21" s="9"/>
      <c r="U21" s="86">
        <f>SUM(R21:T21)</f>
        <v>16</v>
      </c>
      <c r="V21" s="91">
        <f t="shared" si="2"/>
        <v>26</v>
      </c>
    </row>
    <row r="22" spans="1:22" ht="15">
      <c r="A22" s="119"/>
      <c r="B22" s="121"/>
      <c r="C22" s="20" t="s">
        <v>11</v>
      </c>
      <c r="D22" s="7"/>
      <c r="E22" s="19"/>
      <c r="F22" s="19"/>
      <c r="G22" s="73"/>
      <c r="H22" s="19"/>
      <c r="I22" s="7"/>
      <c r="J22" s="19"/>
      <c r="K22" s="73"/>
      <c r="L22" s="70"/>
      <c r="M22" s="19"/>
      <c r="N22" s="36"/>
      <c r="O22" s="9">
        <v>772.88</v>
      </c>
      <c r="P22" s="73">
        <f t="shared" si="4"/>
        <v>772.88</v>
      </c>
      <c r="Q22" s="72">
        <f t="shared" si="3"/>
        <v>772.88</v>
      </c>
      <c r="R22" s="9">
        <v>828.21</v>
      </c>
      <c r="S22" s="9"/>
      <c r="T22" s="9"/>
      <c r="U22" s="73">
        <f>SUM(R22:T22)</f>
        <v>828.21</v>
      </c>
      <c r="V22" s="72">
        <f t="shared" si="2"/>
        <v>1601.0900000000001</v>
      </c>
    </row>
    <row r="23" spans="1:22" ht="15">
      <c r="A23" s="6">
        <v>10</v>
      </c>
      <c r="B23" s="15" t="s">
        <v>38</v>
      </c>
      <c r="C23" s="18" t="s">
        <v>11</v>
      </c>
      <c r="D23" s="7"/>
      <c r="E23" s="19"/>
      <c r="F23" s="19"/>
      <c r="G23" s="73"/>
      <c r="H23" s="19"/>
      <c r="I23" s="7"/>
      <c r="J23" s="19"/>
      <c r="K23" s="73"/>
      <c r="L23" s="70"/>
      <c r="M23" s="19">
        <v>27.79</v>
      </c>
      <c r="N23" s="36"/>
      <c r="O23" s="9"/>
      <c r="P23" s="73">
        <f t="shared" si="4"/>
        <v>27.79</v>
      </c>
      <c r="Q23" s="72">
        <f t="shared" si="3"/>
        <v>27.79</v>
      </c>
      <c r="R23" s="9"/>
      <c r="S23" s="9"/>
      <c r="T23" s="9"/>
      <c r="U23" s="73"/>
      <c r="V23" s="72">
        <f t="shared" si="2"/>
        <v>27.79</v>
      </c>
    </row>
    <row r="24" spans="1:22" ht="14.25">
      <c r="A24" s="5"/>
      <c r="B24" s="117" t="s">
        <v>13</v>
      </c>
      <c r="C24" s="112" t="s">
        <v>11</v>
      </c>
      <c r="D24" s="113"/>
      <c r="E24" s="113">
        <f>E6+E8+E10+E12+E14+E16+E18+E20+E23+E22</f>
        <v>294.57</v>
      </c>
      <c r="F24" s="113"/>
      <c r="G24" s="114">
        <f>SUM(D24:F24)</f>
        <v>294.57</v>
      </c>
      <c r="H24" s="113">
        <f>H6+H8+H10+H12+H14+H16+H18+H20+H23+H22</f>
        <v>252.24</v>
      </c>
      <c r="I24" s="113">
        <f>I6+I8+I10+I12+I14+I16+I18+I20+I23+I22</f>
        <v>388.64</v>
      </c>
      <c r="J24" s="113"/>
      <c r="K24" s="114">
        <f>SUM(H24:J24)</f>
        <v>640.88</v>
      </c>
      <c r="L24" s="115">
        <f>G24+K24</f>
        <v>935.45</v>
      </c>
      <c r="M24" s="113">
        <f>M6+M8+M10+M12+M14+M16+M18+M20+M23+M22</f>
        <v>277.61</v>
      </c>
      <c r="N24" s="113">
        <f>N6+N8+N10+N12+N14+N16+N18+N20+N23+N22</f>
        <v>876.27</v>
      </c>
      <c r="O24" s="113">
        <f>O6+O8+O10+O12+O14+O16+O18+O20+O23+O22</f>
        <v>772.88</v>
      </c>
      <c r="P24" s="114">
        <f>SUM(M24:O24)</f>
        <v>1926.7600000000002</v>
      </c>
      <c r="Q24" s="116">
        <f>L24+P24</f>
        <v>2862.21</v>
      </c>
      <c r="R24" s="113">
        <f>R6+R8+R10+R12+R14+R16+R18+R20+R23+R22</f>
        <v>1050.98</v>
      </c>
      <c r="S24" s="113"/>
      <c r="T24" s="13"/>
      <c r="U24" s="114">
        <f>SUM(R24:T24)</f>
        <v>1050.98</v>
      </c>
      <c r="V24" s="116">
        <f>Q24+U24</f>
        <v>3913.19</v>
      </c>
    </row>
  </sheetData>
  <sheetProtection/>
  <mergeCells count="24">
    <mergeCell ref="A19:A20"/>
    <mergeCell ref="B9:B10"/>
    <mergeCell ref="A9:A10"/>
    <mergeCell ref="A11:A12"/>
    <mergeCell ref="A4:F4"/>
    <mergeCell ref="B7:B8"/>
    <mergeCell ref="A1:V1"/>
    <mergeCell ref="D2:V2"/>
    <mergeCell ref="B19:B20"/>
    <mergeCell ref="A15:A16"/>
    <mergeCell ref="B15:B16"/>
    <mergeCell ref="A5:A6"/>
    <mergeCell ref="C2:C3"/>
    <mergeCell ref="B13:B14"/>
    <mergeCell ref="A17:A18"/>
    <mergeCell ref="A2:A3"/>
    <mergeCell ref="B2:B3"/>
    <mergeCell ref="A21:A22"/>
    <mergeCell ref="B21:B22"/>
    <mergeCell ref="B17:B18"/>
    <mergeCell ref="B5:B6"/>
    <mergeCell ref="A7:A8"/>
    <mergeCell ref="B11:B12"/>
    <mergeCell ref="A13:A14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PTONEW</dc:creator>
  <cp:keywords/>
  <dc:description/>
  <cp:lastModifiedBy>PTONEW</cp:lastModifiedBy>
  <cp:lastPrinted>2013-01-22T11:50:01Z</cp:lastPrinted>
  <dcterms:created xsi:type="dcterms:W3CDTF">2012-08-23T11:26:02Z</dcterms:created>
  <dcterms:modified xsi:type="dcterms:W3CDTF">2013-01-28T12:39:25Z</dcterms:modified>
  <cp:category/>
  <cp:version/>
  <cp:contentType/>
  <cp:contentStatus/>
</cp:coreProperties>
</file>