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980" windowHeight="9405" activeTab="11"/>
  </bookViews>
  <sheets>
    <sheet name="15" sheetId="1" r:id="rId1"/>
    <sheet name="23" sheetId="2" r:id="rId2"/>
    <sheet name="23а" sheetId="3" r:id="rId3"/>
    <sheet name="25а" sheetId="4" r:id="rId4"/>
    <sheet name="27" sheetId="5" r:id="rId5"/>
    <sheet name="27а" sheetId="6" r:id="rId6"/>
    <sheet name="29" sheetId="7" r:id="rId7"/>
    <sheet name="31" sheetId="8" r:id="rId8"/>
    <sheet name="31а" sheetId="9" r:id="rId9"/>
    <sheet name="33" sheetId="10" r:id="rId10"/>
    <sheet name="35" sheetId="11" r:id="rId11"/>
    <sheet name="37" sheetId="12" r:id="rId12"/>
    <sheet name="39" sheetId="13" r:id="rId13"/>
    <sheet name="41" sheetId="14" r:id="rId14"/>
    <sheet name="43" sheetId="15" r:id="rId15"/>
  </sheets>
  <definedNames/>
  <calcPr fullCalcOnLoad="1"/>
</workbook>
</file>

<file path=xl/sharedStrings.xml><?xml version="1.0" encoding="utf-8"?>
<sst xmlns="http://schemas.openxmlformats.org/spreadsheetml/2006/main" count="731" uniqueCount="84">
  <si>
    <t>№ п/п</t>
  </si>
  <si>
    <t>Виды работ текущего ремонта</t>
  </si>
  <si>
    <t>Ед. изм.</t>
  </si>
  <si>
    <t>2012 год</t>
  </si>
  <si>
    <t>Итого за  I квартал</t>
  </si>
  <si>
    <t>Итого за  II квартал</t>
  </si>
  <si>
    <t>Итого за  I полугодие</t>
  </si>
  <si>
    <t>Итого за  III квартал</t>
  </si>
  <si>
    <t>Итого за  9 месяцев</t>
  </si>
  <si>
    <t>Итого за  IV квартал</t>
  </si>
  <si>
    <t>Итого за  2012 год</t>
  </si>
  <si>
    <t>руб.</t>
  </si>
  <si>
    <t>шт.</t>
  </si>
  <si>
    <t>Итого затрат</t>
  </si>
  <si>
    <t>Смена эл. проводки</t>
  </si>
  <si>
    <t>п.м</t>
  </si>
  <si>
    <t>Ремонт запорной арматуры</t>
  </si>
  <si>
    <t>Смена эл. выключателей</t>
  </si>
  <si>
    <t>Смена эл. патрона</t>
  </si>
  <si>
    <t>Смена трубопроводов канализации д.100</t>
  </si>
  <si>
    <t>Смена ламп</t>
  </si>
  <si>
    <t>Подрядными организациями</t>
  </si>
  <si>
    <t>Восстановление отмостки здания</t>
  </si>
  <si>
    <t>шт</t>
  </si>
  <si>
    <t>Отчет по текущему ремонту за 2012 год по жилому дому Мира,27 ООО "Домоуправление -16"</t>
  </si>
  <si>
    <t>Отчет по текущему ремонту за 2012 год по жилому дому Мира,43 ООО "Домоуправление -16"</t>
  </si>
  <si>
    <t>Ремонт груп. щитков на лестн. клетке</t>
  </si>
  <si>
    <t xml:space="preserve">Ремонт груп. щитков на лестн. клетке </t>
  </si>
  <si>
    <t>Ремонт входа в подъезд</t>
  </si>
  <si>
    <t>Смена запорной арматуры</t>
  </si>
  <si>
    <t>Смена эл.проводки</t>
  </si>
  <si>
    <t>Ремонт груп. щитков на лест. клетке</t>
  </si>
  <si>
    <t xml:space="preserve">Смена ламп </t>
  </si>
  <si>
    <t>Ремонт МАФ</t>
  </si>
  <si>
    <t>Ремонт остекления лестничных клеток</t>
  </si>
  <si>
    <t>Ремонт групповых щитков на лестн. клетке</t>
  </si>
  <si>
    <t>Ремонт рулонной кровли</t>
  </si>
  <si>
    <t>кв.м.</t>
  </si>
  <si>
    <t>Прочие затраты</t>
  </si>
  <si>
    <t>Итого затраты</t>
  </si>
  <si>
    <t>Смена трубопроводов канализации д. 100 мм</t>
  </si>
  <si>
    <t>м</t>
  </si>
  <si>
    <t>Ремонт фасада</t>
  </si>
  <si>
    <r>
      <t>м</t>
    </r>
    <r>
      <rPr>
        <vertAlign val="superscript"/>
        <sz val="11"/>
        <color indexed="8"/>
        <rFont val="Times New Roman"/>
        <family val="1"/>
      </rPr>
      <t>2</t>
    </r>
  </si>
  <si>
    <t>Покраска МАФ</t>
  </si>
  <si>
    <t>Заделка выбоин в полах</t>
  </si>
  <si>
    <t>Удлинение фановых стояков с установкой клапанов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</si>
  <si>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</si>
  <si>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</si>
  <si>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</si>
  <si>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</si>
  <si>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</si>
  <si>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</si>
  <si>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</si>
  <si>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</si>
  <si>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</si>
  <si>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</si>
  <si>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</si>
  <si>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</si>
  <si>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Изоляция трубопроводов</t>
  </si>
  <si>
    <t>Изоляция трубопровода</t>
  </si>
  <si>
    <t xml:space="preserve">м </t>
  </si>
  <si>
    <t>Ремонт шиферной кровли</t>
  </si>
  <si>
    <t>Привоз песка</t>
  </si>
  <si>
    <t>тн</t>
  </si>
  <si>
    <r>
      <t>м</t>
    </r>
    <r>
      <rPr>
        <vertAlign val="superscript"/>
        <sz val="11"/>
        <color indexed="8"/>
        <rFont val="Times New Roman"/>
        <family val="1"/>
      </rPr>
      <t>3</t>
    </r>
  </si>
  <si>
    <t>Ремонт люка выхода нв чердак</t>
  </si>
  <si>
    <t>Смена сгонов</t>
  </si>
  <si>
    <t>Силами работников ДУ (затраты на приобретение материалов)</t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</si>
  <si>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Мира,15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</si>
  <si>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Мира,23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</si>
  <si>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Мира,23а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</si>
  <si>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Мира,25а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</si>
  <si>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 xml:space="preserve">Мира,27а </t>
    </r>
    <r>
      <rPr>
        <b/>
        <sz val="16"/>
        <color indexed="8"/>
        <rFont val="Times New Roman"/>
        <family val="1"/>
      </rPr>
      <t>ООО "Домоуправление -16"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</si>
  <si>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Мира,29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</si>
  <si>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Мира,31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</si>
  <si>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t>Ремонт остекления на лестничных клетках</t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</si>
  <si>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Мира,31а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</si>
  <si>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Мира,33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</si>
  <si>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Мира,35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</si>
  <si>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Мира,37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</si>
  <si>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Мира,39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</si>
  <si>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Мира,41</t>
    </r>
    <r>
      <rPr>
        <b/>
        <sz val="16"/>
        <color indexed="8"/>
        <rFont val="Times New Roman"/>
        <family val="1"/>
      </rPr>
      <t xml:space="preserve"> ООО "Домоуправление -16"</t>
    </r>
  </si>
  <si>
    <t xml:space="preserve">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</si>
</sst>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000"/>
    <numFmt numFmtId="172" formatCode="0.0;[Red]0.0"/>
    <numFmt numFmtId="173" formatCode="0;[Red]0"/>
  </numFmts>
  <fonts count="46">
    <font>
      <sz val="11"/>
      <color theme="1"/>
      <name val="Roman"/>
      <family val="2"/>
    </font>
    <font>
      <sz val="11"/>
      <color indexed="8"/>
      <name val="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9"/>
      <name val="Roman"/>
      <family val="2"/>
    </font>
    <font>
      <sz val="11"/>
      <color indexed="62"/>
      <name val="Roman"/>
      <family val="2"/>
    </font>
    <font>
      <b/>
      <sz val="11"/>
      <color indexed="63"/>
      <name val="Roman"/>
      <family val="2"/>
    </font>
    <font>
      <b/>
      <sz val="11"/>
      <color indexed="52"/>
      <name val="Roman"/>
      <family val="2"/>
    </font>
    <font>
      <b/>
      <sz val="15"/>
      <color indexed="56"/>
      <name val="Roman"/>
      <family val="2"/>
    </font>
    <font>
      <b/>
      <sz val="13"/>
      <color indexed="56"/>
      <name val="Roman"/>
      <family val="2"/>
    </font>
    <font>
      <b/>
      <sz val="11"/>
      <color indexed="56"/>
      <name val="Roman"/>
      <family val="2"/>
    </font>
    <font>
      <b/>
      <sz val="11"/>
      <color indexed="8"/>
      <name val="Roman"/>
      <family val="2"/>
    </font>
    <font>
      <b/>
      <sz val="11"/>
      <color indexed="9"/>
      <name val="Roman"/>
      <family val="2"/>
    </font>
    <font>
      <b/>
      <sz val="18"/>
      <color indexed="56"/>
      <name val="Cambria"/>
      <family val="2"/>
    </font>
    <font>
      <sz val="11"/>
      <color indexed="60"/>
      <name val="Roman"/>
      <family val="2"/>
    </font>
    <font>
      <sz val="11"/>
      <color indexed="20"/>
      <name val="Roman"/>
      <family val="2"/>
    </font>
    <font>
      <i/>
      <sz val="11"/>
      <color indexed="23"/>
      <name val="Roman"/>
      <family val="2"/>
    </font>
    <font>
      <sz val="11"/>
      <color indexed="52"/>
      <name val="Roman"/>
      <family val="2"/>
    </font>
    <font>
      <sz val="11"/>
      <color indexed="10"/>
      <name val="Roman"/>
      <family val="2"/>
    </font>
    <font>
      <sz val="11"/>
      <color indexed="17"/>
      <name val="Roman"/>
      <family val="2"/>
    </font>
    <font>
      <sz val="11"/>
      <color theme="0"/>
      <name val="Roman"/>
      <family val="2"/>
    </font>
    <font>
      <sz val="11"/>
      <color rgb="FF3F3F76"/>
      <name val="Roman"/>
      <family val="2"/>
    </font>
    <font>
      <b/>
      <sz val="11"/>
      <color rgb="FF3F3F3F"/>
      <name val="Roman"/>
      <family val="2"/>
    </font>
    <font>
      <b/>
      <sz val="11"/>
      <color rgb="FFFA7D00"/>
      <name val="Roman"/>
      <family val="2"/>
    </font>
    <font>
      <b/>
      <sz val="15"/>
      <color theme="3"/>
      <name val="Roman"/>
      <family val="2"/>
    </font>
    <font>
      <b/>
      <sz val="13"/>
      <color theme="3"/>
      <name val="Roman"/>
      <family val="2"/>
    </font>
    <font>
      <b/>
      <sz val="11"/>
      <color theme="3"/>
      <name val="Roman"/>
      <family val="2"/>
    </font>
    <font>
      <b/>
      <sz val="11"/>
      <color theme="1"/>
      <name val="Roman"/>
      <family val="2"/>
    </font>
    <font>
      <b/>
      <sz val="11"/>
      <color theme="0"/>
      <name val="Roman"/>
      <family val="2"/>
    </font>
    <font>
      <b/>
      <sz val="18"/>
      <color theme="3"/>
      <name val="Cambria"/>
      <family val="2"/>
    </font>
    <font>
      <sz val="11"/>
      <color rgb="FF9C6500"/>
      <name val="Roman"/>
      <family val="2"/>
    </font>
    <font>
      <sz val="11"/>
      <color theme="1"/>
      <name val="Calibri"/>
      <family val="2"/>
    </font>
    <font>
      <sz val="11"/>
      <color rgb="FF9C0006"/>
      <name val="Roman"/>
      <family val="2"/>
    </font>
    <font>
      <i/>
      <sz val="11"/>
      <color rgb="FF7F7F7F"/>
      <name val="Roman"/>
      <family val="2"/>
    </font>
    <font>
      <sz val="11"/>
      <color rgb="FFFA7D00"/>
      <name val="Roman"/>
      <family val="2"/>
    </font>
    <font>
      <sz val="11"/>
      <color rgb="FFFF0000"/>
      <name val="Roman"/>
      <family val="2"/>
    </font>
    <font>
      <sz val="11"/>
      <color rgb="FF006100"/>
      <name val="Roman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 style="medium"/>
    </border>
    <border>
      <left/>
      <right/>
      <top style="medium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2" fillId="0" borderId="10" xfId="74" applyFont="1" applyBorder="1" applyAlignment="1">
      <alignment horizontal="center" vertical="center" wrapText="1"/>
      <protection/>
    </xf>
    <xf numFmtId="0" fontId="43" fillId="0" borderId="0" xfId="0" applyFont="1" applyAlignment="1">
      <alignment/>
    </xf>
    <xf numFmtId="0" fontId="3" fillId="33" borderId="11" xfId="76" applyFont="1" applyFill="1" applyBorder="1" applyAlignment="1">
      <alignment horizontal="center" vertical="center"/>
      <protection/>
    </xf>
    <xf numFmtId="0" fontId="2" fillId="0" borderId="11" xfId="76" applyFont="1" applyBorder="1">
      <alignment/>
      <protection/>
    </xf>
    <xf numFmtId="0" fontId="2" fillId="33" borderId="11" xfId="78" applyFont="1" applyFill="1" applyBorder="1" applyAlignment="1">
      <alignment horizontal="center" vertical="center"/>
      <protection/>
    </xf>
    <xf numFmtId="0" fontId="3" fillId="33" borderId="11" xfId="78" applyFont="1" applyFill="1" applyBorder="1" applyAlignment="1">
      <alignment horizontal="center" vertical="center"/>
      <protection/>
    </xf>
    <xf numFmtId="0" fontId="2" fillId="0" borderId="11" xfId="78" applyFont="1" applyBorder="1">
      <alignment/>
      <protection/>
    </xf>
    <xf numFmtId="0" fontId="2" fillId="0" borderId="11" xfId="79" applyFont="1" applyBorder="1">
      <alignment/>
      <protection/>
    </xf>
    <xf numFmtId="0" fontId="2" fillId="33" borderId="11" xfId="66" applyFont="1" applyFill="1" applyBorder="1" applyAlignment="1">
      <alignment horizontal="center" vertical="center"/>
      <protection/>
    </xf>
    <xf numFmtId="0" fontId="2" fillId="0" borderId="11" xfId="67" applyFont="1" applyBorder="1">
      <alignment/>
      <protection/>
    </xf>
    <xf numFmtId="2" fontId="2" fillId="0" borderId="11" xfId="75" applyNumberFormat="1" applyFont="1" applyBorder="1" applyAlignment="1">
      <alignment horizontal="right"/>
      <protection/>
    </xf>
    <xf numFmtId="0" fontId="2" fillId="0" borderId="11" xfId="78" applyFont="1" applyBorder="1" applyAlignment="1">
      <alignment horizontal="right"/>
      <protection/>
    </xf>
    <xf numFmtId="0" fontId="2" fillId="33" borderId="11" xfId="77" applyFont="1" applyFill="1" applyBorder="1" applyAlignment="1">
      <alignment vertical="center" wrapText="1"/>
      <protection/>
    </xf>
    <xf numFmtId="0" fontId="3" fillId="0" borderId="11" xfId="77" applyFont="1" applyBorder="1">
      <alignment/>
      <protection/>
    </xf>
    <xf numFmtId="0" fontId="2" fillId="0" borderId="11" xfId="0" applyFont="1" applyBorder="1" applyAlignment="1">
      <alignment horizontal="right"/>
    </xf>
    <xf numFmtId="2" fontId="2" fillId="34" borderId="11" xfId="0" applyNumberFormat="1" applyFont="1" applyFill="1" applyBorder="1" applyAlignment="1">
      <alignment horizontal="right" vertical="center" wrapText="1"/>
    </xf>
    <xf numFmtId="2" fontId="2" fillId="34" borderId="11" xfId="44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2" fontId="3" fillId="0" borderId="11" xfId="78" applyNumberFormat="1" applyFont="1" applyBorder="1" applyAlignment="1">
      <alignment horizontal="right" vertical="center"/>
      <protection/>
    </xf>
    <xf numFmtId="0" fontId="2" fillId="0" borderId="11" xfId="81" applyFont="1" applyBorder="1" applyAlignment="1">
      <alignment/>
      <protection/>
    </xf>
    <xf numFmtId="2" fontId="2" fillId="0" borderId="11" xfId="75" applyNumberFormat="1" applyFont="1" applyBorder="1" applyAlignment="1">
      <alignment/>
      <protection/>
    </xf>
    <xf numFmtId="0" fontId="2" fillId="0" borderId="11" xfId="78" applyFont="1" applyBorder="1" applyAlignment="1">
      <alignment/>
      <protection/>
    </xf>
    <xf numFmtId="2" fontId="2" fillId="0" borderId="11" xfId="66" applyNumberFormat="1" applyFont="1" applyBorder="1" applyAlignment="1">
      <alignment horizontal="right"/>
      <protection/>
    </xf>
    <xf numFmtId="0" fontId="2" fillId="0" borderId="11" xfId="66" applyFont="1" applyBorder="1" applyAlignment="1">
      <alignment horizontal="right"/>
      <protection/>
    </xf>
    <xf numFmtId="165" fontId="3" fillId="0" borderId="11" xfId="78" applyNumberFormat="1" applyFont="1" applyBorder="1" applyAlignment="1">
      <alignment horizontal="right" vertical="center"/>
      <protection/>
    </xf>
    <xf numFmtId="2" fontId="2" fillId="34" borderId="11" xfId="67" applyNumberFormat="1" applyFont="1" applyFill="1" applyBorder="1" applyAlignment="1">
      <alignment horizontal="right" vertical="center"/>
      <protection/>
    </xf>
    <xf numFmtId="0" fontId="2" fillId="0" borderId="11" xfId="68" applyFont="1" applyBorder="1" applyAlignment="1">
      <alignment horizontal="right"/>
      <protection/>
    </xf>
    <xf numFmtId="0" fontId="2" fillId="0" borderId="11" xfId="69" applyFont="1" applyBorder="1" applyAlignment="1">
      <alignment horizontal="right" vertical="center" wrapText="1"/>
      <protection/>
    </xf>
    <xf numFmtId="0" fontId="2" fillId="0" borderId="11" xfId="70" applyFont="1" applyBorder="1" applyAlignment="1">
      <alignment horizontal="right" vertical="center"/>
      <protection/>
    </xf>
    <xf numFmtId="164" fontId="5" fillId="0" borderId="11" xfId="70" applyNumberFormat="1" applyFont="1" applyBorder="1" applyAlignment="1">
      <alignment horizontal="right" vertical="center"/>
      <protection/>
    </xf>
    <xf numFmtId="0" fontId="2" fillId="0" borderId="11" xfId="70" applyFont="1" applyBorder="1" applyAlignment="1">
      <alignment/>
      <protection/>
    </xf>
    <xf numFmtId="164" fontId="2" fillId="0" borderId="11" xfId="70" applyNumberFormat="1" applyFont="1" applyBorder="1" applyAlignment="1">
      <alignment vertical="center"/>
      <protection/>
    </xf>
    <xf numFmtId="0" fontId="2" fillId="0" borderId="11" xfId="72" applyFont="1" applyBorder="1" applyAlignment="1">
      <alignment horizontal="right"/>
      <protection/>
    </xf>
    <xf numFmtId="0" fontId="2" fillId="0" borderId="11" xfId="73" applyFont="1" applyBorder="1" applyAlignment="1">
      <alignment horizontal="right"/>
      <protection/>
    </xf>
    <xf numFmtId="164" fontId="2" fillId="0" borderId="11" xfId="73" applyNumberFormat="1" applyFont="1" applyBorder="1" applyAlignment="1">
      <alignment horizontal="right" vertical="center"/>
      <protection/>
    </xf>
    <xf numFmtId="0" fontId="2" fillId="34" borderId="11" xfId="0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right" vertical="center"/>
    </xf>
    <xf numFmtId="0" fontId="2" fillId="34" borderId="11" xfId="0" applyFont="1" applyFill="1" applyBorder="1" applyAlignment="1">
      <alignment horizontal="right"/>
    </xf>
    <xf numFmtId="164" fontId="2" fillId="34" borderId="11" xfId="44" applyNumberFormat="1" applyFont="1" applyFill="1" applyBorder="1" applyAlignment="1">
      <alignment horizontal="right" vertical="center"/>
    </xf>
    <xf numFmtId="2" fontId="2" fillId="34" borderId="11" xfId="0" applyNumberFormat="1" applyFont="1" applyFill="1" applyBorder="1" applyAlignment="1">
      <alignment horizontal="right"/>
    </xf>
    <xf numFmtId="0" fontId="2" fillId="34" borderId="11" xfId="78" applyFont="1" applyFill="1" applyBorder="1" applyAlignment="1">
      <alignment horizontal="center" vertical="center"/>
      <protection/>
    </xf>
    <xf numFmtId="2" fontId="2" fillId="34" borderId="11" xfId="75" applyNumberFormat="1" applyFont="1" applyFill="1" applyBorder="1" applyAlignment="1">
      <alignment horizontal="right"/>
      <protection/>
    </xf>
    <xf numFmtId="0" fontId="2" fillId="34" borderId="11" xfId="78" applyFont="1" applyFill="1" applyBorder="1" applyAlignment="1">
      <alignment horizontal="right"/>
      <protection/>
    </xf>
    <xf numFmtId="0" fontId="2" fillId="34" borderId="11" xfId="77" applyFont="1" applyFill="1" applyBorder="1" applyAlignment="1">
      <alignment vertical="center" wrapText="1"/>
      <protection/>
    </xf>
    <xf numFmtId="0" fontId="2" fillId="34" borderId="11" xfId="76" applyFont="1" applyFill="1" applyBorder="1" applyAlignment="1">
      <alignment horizontal="center" vertical="center"/>
      <protection/>
    </xf>
    <xf numFmtId="0" fontId="2" fillId="34" borderId="11" xfId="76" applyFont="1" applyFill="1" applyBorder="1">
      <alignment/>
      <protection/>
    </xf>
    <xf numFmtId="0" fontId="0" fillId="34" borderId="0" xfId="0" applyFill="1" applyAlignment="1">
      <alignment/>
    </xf>
    <xf numFmtId="0" fontId="43" fillId="34" borderId="11" xfId="78" applyFont="1" applyFill="1" applyBorder="1" applyAlignment="1">
      <alignment horizontal="right"/>
      <protection/>
    </xf>
    <xf numFmtId="164" fontId="2" fillId="34" borderId="11" xfId="52" applyNumberFormat="1" applyFont="1" applyFill="1" applyBorder="1" applyAlignment="1">
      <alignment horizontal="right" vertical="center"/>
    </xf>
    <xf numFmtId="0" fontId="2" fillId="34" borderId="11" xfId="78" applyFont="1" applyFill="1" applyBorder="1" applyAlignment="1">
      <alignment horizontal="right" vertical="center"/>
      <protection/>
    </xf>
    <xf numFmtId="2" fontId="3" fillId="34" borderId="11" xfId="78" applyNumberFormat="1" applyFont="1" applyFill="1" applyBorder="1" applyAlignment="1">
      <alignment horizontal="right" vertical="center"/>
      <protection/>
    </xf>
    <xf numFmtId="0" fontId="2" fillId="33" borderId="11" xfId="77" applyFont="1" applyFill="1" applyBorder="1" applyAlignment="1">
      <alignment horizontal="center" vertical="center"/>
      <protection/>
    </xf>
    <xf numFmtId="0" fontId="2" fillId="34" borderId="11" xfId="79" applyFont="1" applyFill="1" applyBorder="1" applyAlignment="1">
      <alignment horizontal="center" vertical="center"/>
      <protection/>
    </xf>
    <xf numFmtId="0" fontId="2" fillId="34" borderId="11" xfId="79" applyFont="1" applyFill="1" applyBorder="1">
      <alignment/>
      <protection/>
    </xf>
    <xf numFmtId="0" fontId="43" fillId="34" borderId="11" xfId="79" applyFont="1" applyFill="1" applyBorder="1">
      <alignment/>
      <protection/>
    </xf>
    <xf numFmtId="2" fontId="2" fillId="34" borderId="11" xfId="78" applyNumberFormat="1" applyFont="1" applyFill="1" applyBorder="1" applyAlignment="1">
      <alignment horizontal="right"/>
      <protection/>
    </xf>
    <xf numFmtId="0" fontId="2" fillId="34" borderId="11" xfId="80" applyFont="1" applyFill="1" applyBorder="1" applyAlignment="1">
      <alignment horizontal="center" vertical="center"/>
      <protection/>
    </xf>
    <xf numFmtId="0" fontId="2" fillId="34" borderId="11" xfId="80" applyFont="1" applyFill="1" applyBorder="1" applyAlignment="1">
      <alignment horizontal="right" vertical="center" wrapText="1"/>
      <protection/>
    </xf>
    <xf numFmtId="164" fontId="2" fillId="34" borderId="11" xfId="54" applyNumberFormat="1" applyFont="1" applyFill="1" applyBorder="1" applyAlignment="1">
      <alignment horizontal="right" vertical="center"/>
    </xf>
    <xf numFmtId="0" fontId="2" fillId="34" borderId="11" xfId="81" applyFont="1" applyFill="1" applyBorder="1" applyAlignment="1">
      <alignment horizontal="right"/>
      <protection/>
    </xf>
    <xf numFmtId="0" fontId="2" fillId="34" borderId="11" xfId="81" applyFont="1" applyFill="1" applyBorder="1" applyAlignment="1">
      <alignment horizontal="right" vertical="center" wrapText="1"/>
      <protection/>
    </xf>
    <xf numFmtId="0" fontId="2" fillId="34" borderId="11" xfId="81" applyFont="1" applyFill="1" applyBorder="1" applyAlignment="1">
      <alignment/>
      <protection/>
    </xf>
    <xf numFmtId="0" fontId="43" fillId="34" borderId="11" xfId="81" applyFont="1" applyFill="1" applyBorder="1" applyAlignment="1">
      <alignment/>
      <protection/>
    </xf>
    <xf numFmtId="0" fontId="2" fillId="34" borderId="11" xfId="81" applyFont="1" applyFill="1" applyBorder="1" applyAlignment="1">
      <alignment horizontal="center" vertical="center"/>
      <protection/>
    </xf>
    <xf numFmtId="164" fontId="2" fillId="34" borderId="11" xfId="55" applyNumberFormat="1" applyFont="1" applyFill="1" applyBorder="1" applyAlignment="1">
      <alignment horizontal="right" vertical="center"/>
    </xf>
    <xf numFmtId="164" fontId="5" fillId="34" borderId="11" xfId="81" applyNumberFormat="1" applyFont="1" applyFill="1" applyBorder="1" applyAlignment="1">
      <alignment horizontal="right" vertical="center"/>
      <protection/>
    </xf>
    <xf numFmtId="164" fontId="2" fillId="34" borderId="11" xfId="81" applyNumberFormat="1" applyFont="1" applyFill="1" applyBorder="1" applyAlignment="1">
      <alignment vertical="center"/>
      <protection/>
    </xf>
    <xf numFmtId="2" fontId="2" fillId="34" borderId="11" xfId="75" applyNumberFormat="1" applyFont="1" applyFill="1" applyBorder="1" applyAlignment="1">
      <alignment/>
      <protection/>
    </xf>
    <xf numFmtId="0" fontId="43" fillId="34" borderId="11" xfId="78" applyFont="1" applyFill="1" applyBorder="1" applyAlignment="1">
      <alignment/>
      <protection/>
    </xf>
    <xf numFmtId="2" fontId="2" fillId="34" borderId="11" xfId="66" applyNumberFormat="1" applyFont="1" applyFill="1" applyBorder="1" applyAlignment="1">
      <alignment horizontal="right"/>
      <protection/>
    </xf>
    <xf numFmtId="2" fontId="2" fillId="34" borderId="11" xfId="66" applyNumberFormat="1" applyFont="1" applyFill="1" applyBorder="1" applyAlignment="1">
      <alignment horizontal="right" vertical="center"/>
      <protection/>
    </xf>
    <xf numFmtId="0" fontId="43" fillId="34" borderId="11" xfId="66" applyFont="1" applyFill="1" applyBorder="1" applyAlignment="1">
      <alignment horizontal="right"/>
      <protection/>
    </xf>
    <xf numFmtId="2" fontId="2" fillId="34" borderId="11" xfId="56" applyNumberFormat="1" applyFont="1" applyFill="1" applyBorder="1" applyAlignment="1">
      <alignment horizontal="right" vertical="center"/>
    </xf>
    <xf numFmtId="0" fontId="2" fillId="34" borderId="11" xfId="67" applyFont="1" applyFill="1" applyBorder="1" applyAlignment="1">
      <alignment horizontal="center" vertical="center"/>
      <protection/>
    </xf>
    <xf numFmtId="2" fontId="2" fillId="34" borderId="11" xfId="67" applyNumberFormat="1" applyFont="1" applyFill="1" applyBorder="1" applyAlignment="1">
      <alignment horizontal="right"/>
      <protection/>
    </xf>
    <xf numFmtId="0" fontId="43" fillId="34" borderId="11" xfId="67" applyFont="1" applyFill="1" applyBorder="1" applyAlignment="1">
      <alignment horizontal="right"/>
      <protection/>
    </xf>
    <xf numFmtId="164" fontId="2" fillId="34" borderId="11" xfId="57" applyNumberFormat="1" applyFont="1" applyFill="1" applyBorder="1" applyAlignment="1">
      <alignment horizontal="right" vertical="center"/>
    </xf>
    <xf numFmtId="0" fontId="2" fillId="34" borderId="11" xfId="67" applyFont="1" applyFill="1" applyBorder="1" applyAlignment="1">
      <alignment horizontal="right"/>
      <protection/>
    </xf>
    <xf numFmtId="0" fontId="2" fillId="34" borderId="11" xfId="68" applyFont="1" applyFill="1" applyBorder="1" applyAlignment="1">
      <alignment horizontal="center" vertical="center"/>
      <protection/>
    </xf>
    <xf numFmtId="0" fontId="2" fillId="34" borderId="11" xfId="68" applyFont="1" applyFill="1" applyBorder="1" applyAlignment="1">
      <alignment horizontal="right" vertical="center"/>
      <protection/>
    </xf>
    <xf numFmtId="0" fontId="2" fillId="34" borderId="11" xfId="68" applyFont="1" applyFill="1" applyBorder="1" applyAlignment="1">
      <alignment horizontal="right"/>
      <protection/>
    </xf>
    <xf numFmtId="0" fontId="43" fillId="34" borderId="11" xfId="68" applyFont="1" applyFill="1" applyBorder="1" applyAlignment="1">
      <alignment horizontal="right"/>
      <protection/>
    </xf>
    <xf numFmtId="0" fontId="2" fillId="34" borderId="11" xfId="69" applyFont="1" applyFill="1" applyBorder="1" applyAlignment="1">
      <alignment horizontal="center" vertical="center"/>
      <protection/>
    </xf>
    <xf numFmtId="0" fontId="2" fillId="34" borderId="11" xfId="69" applyFont="1" applyFill="1" applyBorder="1" applyAlignment="1">
      <alignment horizontal="right"/>
      <protection/>
    </xf>
    <xf numFmtId="0" fontId="2" fillId="34" borderId="11" xfId="69" applyFont="1" applyFill="1" applyBorder="1" applyAlignment="1">
      <alignment horizontal="right" vertical="center"/>
      <protection/>
    </xf>
    <xf numFmtId="0" fontId="2" fillId="34" borderId="11" xfId="69" applyFont="1" applyFill="1" applyBorder="1" applyAlignment="1">
      <alignment horizontal="right" vertical="center" wrapText="1"/>
      <protection/>
    </xf>
    <xf numFmtId="0" fontId="43" fillId="34" borderId="11" xfId="69" applyFont="1" applyFill="1" applyBorder="1" applyAlignment="1">
      <alignment horizontal="right" vertical="center" wrapText="1"/>
      <protection/>
    </xf>
    <xf numFmtId="164" fontId="2" fillId="34" borderId="11" xfId="45" applyNumberFormat="1" applyFont="1" applyFill="1" applyBorder="1" applyAlignment="1">
      <alignment horizontal="right" vertical="center"/>
    </xf>
    <xf numFmtId="0" fontId="3" fillId="34" borderId="11" xfId="69" applyFont="1" applyFill="1" applyBorder="1" applyAlignment="1">
      <alignment horizontal="center" vertical="center"/>
      <protection/>
    </xf>
    <xf numFmtId="0" fontId="2" fillId="34" borderId="11" xfId="70" applyFont="1" applyFill="1" applyBorder="1" applyAlignment="1">
      <alignment horizontal="center" vertical="center"/>
      <protection/>
    </xf>
    <xf numFmtId="0" fontId="2" fillId="34" borderId="11" xfId="70" applyFont="1" applyFill="1" applyBorder="1" applyAlignment="1">
      <alignment horizontal="right" vertical="center"/>
      <protection/>
    </xf>
    <xf numFmtId="164" fontId="2" fillId="34" borderId="11" xfId="46" applyNumberFormat="1" applyFont="1" applyFill="1" applyBorder="1" applyAlignment="1">
      <alignment horizontal="right" vertical="center"/>
    </xf>
    <xf numFmtId="2" fontId="2" fillId="34" borderId="11" xfId="74" applyNumberFormat="1" applyFont="1" applyFill="1" applyBorder="1" applyAlignment="1">
      <alignment horizontal="right" vertical="center"/>
      <protection/>
    </xf>
    <xf numFmtId="2" fontId="2" fillId="34" borderId="11" xfId="72" applyNumberFormat="1" applyFont="1" applyFill="1" applyBorder="1" applyAlignment="1">
      <alignment horizontal="right"/>
      <protection/>
    </xf>
    <xf numFmtId="0" fontId="43" fillId="34" borderId="11" xfId="72" applyFont="1" applyFill="1" applyBorder="1" applyAlignment="1">
      <alignment horizontal="right"/>
      <protection/>
    </xf>
    <xf numFmtId="2" fontId="2" fillId="34" borderId="11" xfId="48" applyNumberFormat="1" applyFont="1" applyFill="1" applyBorder="1" applyAlignment="1">
      <alignment horizontal="right" vertical="center"/>
    </xf>
    <xf numFmtId="0" fontId="2" fillId="34" borderId="11" xfId="72" applyFont="1" applyFill="1" applyBorder="1" applyAlignment="1">
      <alignment horizontal="center" vertical="center"/>
      <protection/>
    </xf>
    <xf numFmtId="0" fontId="2" fillId="34" borderId="11" xfId="73" applyFont="1" applyFill="1" applyBorder="1" applyAlignment="1">
      <alignment horizontal="center" vertical="center"/>
      <protection/>
    </xf>
    <xf numFmtId="0" fontId="2" fillId="34" borderId="11" xfId="73" applyFont="1" applyFill="1" applyBorder="1" applyAlignment="1">
      <alignment horizontal="right" vertical="center"/>
      <protection/>
    </xf>
    <xf numFmtId="0" fontId="2" fillId="34" borderId="11" xfId="73" applyFont="1" applyFill="1" applyBorder="1" applyAlignment="1">
      <alignment horizontal="right"/>
      <protection/>
    </xf>
    <xf numFmtId="0" fontId="43" fillId="34" borderId="11" xfId="73" applyFont="1" applyFill="1" applyBorder="1" applyAlignment="1">
      <alignment horizontal="right"/>
      <protection/>
    </xf>
    <xf numFmtId="164" fontId="2" fillId="34" borderId="11" xfId="49" applyNumberFormat="1" applyFont="1" applyFill="1" applyBorder="1" applyAlignment="1">
      <alignment horizontal="right" vertical="center"/>
    </xf>
    <xf numFmtId="164" fontId="2" fillId="34" borderId="11" xfId="73" applyNumberFormat="1" applyFont="1" applyFill="1" applyBorder="1" applyAlignment="1">
      <alignment horizontal="center" vertical="center"/>
      <protection/>
    </xf>
    <xf numFmtId="164" fontId="5" fillId="34" borderId="11" xfId="73" applyNumberFormat="1" applyFont="1" applyFill="1" applyBorder="1" applyAlignment="1">
      <alignment horizontal="right" vertical="center"/>
      <protection/>
    </xf>
    <xf numFmtId="164" fontId="44" fillId="34" borderId="11" xfId="73" applyNumberFormat="1" applyFont="1" applyFill="1" applyBorder="1" applyAlignment="1">
      <alignment horizontal="right" vertical="center"/>
      <protection/>
    </xf>
    <xf numFmtId="164" fontId="2" fillId="34" borderId="11" xfId="49" applyNumberFormat="1" applyFont="1" applyFill="1" applyBorder="1" applyAlignment="1">
      <alignment horizontal="center" vertical="center"/>
    </xf>
    <xf numFmtId="164" fontId="2" fillId="34" borderId="11" xfId="73" applyNumberFormat="1" applyFont="1" applyFill="1" applyBorder="1" applyAlignment="1">
      <alignment horizontal="right" vertical="center"/>
      <protection/>
    </xf>
    <xf numFmtId="2" fontId="2" fillId="0" borderId="11" xfId="78" applyNumberFormat="1" applyFont="1" applyBorder="1" applyAlignment="1">
      <alignment horizontal="right"/>
      <protection/>
    </xf>
    <xf numFmtId="2" fontId="2" fillId="0" borderId="11" xfId="76" applyNumberFormat="1" applyFont="1" applyBorder="1">
      <alignment/>
      <protection/>
    </xf>
    <xf numFmtId="2" fontId="43" fillId="34" borderId="11" xfId="78" applyNumberFormat="1" applyFont="1" applyFill="1" applyBorder="1" applyAlignment="1">
      <alignment horizontal="right"/>
      <protection/>
    </xf>
    <xf numFmtId="2" fontId="2" fillId="0" borderId="11" xfId="78" applyNumberFormat="1" applyFont="1" applyBorder="1" applyAlignment="1">
      <alignment/>
      <protection/>
    </xf>
    <xf numFmtId="2" fontId="43" fillId="34" borderId="11" xfId="81" applyNumberFormat="1" applyFont="1" applyFill="1" applyBorder="1" applyAlignment="1">
      <alignment vertical="center"/>
      <protection/>
    </xf>
    <xf numFmtId="0" fontId="2" fillId="34" borderId="11" xfId="77" applyFont="1" applyFill="1" applyBorder="1" applyAlignment="1">
      <alignment horizontal="center" vertical="center"/>
      <protection/>
    </xf>
    <xf numFmtId="2" fontId="2" fillId="34" borderId="11" xfId="49" applyNumberFormat="1" applyFont="1" applyFill="1" applyBorder="1" applyAlignment="1">
      <alignment horizontal="right" vertical="center"/>
    </xf>
    <xf numFmtId="164" fontId="43" fillId="34" borderId="11" xfId="73" applyNumberFormat="1" applyFont="1" applyFill="1" applyBorder="1" applyAlignment="1">
      <alignment horizontal="right" vertical="center"/>
      <protection/>
    </xf>
    <xf numFmtId="2" fontId="2" fillId="34" borderId="11" xfId="70" applyNumberFormat="1" applyFont="1" applyFill="1" applyBorder="1" applyAlignment="1">
      <alignment horizontal="right" vertical="center"/>
      <protection/>
    </xf>
    <xf numFmtId="2" fontId="2" fillId="34" borderId="11" xfId="46" applyNumberFormat="1" applyFont="1" applyFill="1" applyBorder="1" applyAlignment="1">
      <alignment horizontal="right" vertical="center"/>
    </xf>
    <xf numFmtId="2" fontId="2" fillId="34" borderId="11" xfId="79" applyNumberFormat="1" applyFont="1" applyFill="1" applyBorder="1" applyAlignment="1">
      <alignment horizontal="right" vertical="center"/>
      <protection/>
    </xf>
    <xf numFmtId="2" fontId="2" fillId="34" borderId="11" xfId="53" applyNumberFormat="1" applyFont="1" applyFill="1" applyBorder="1" applyAlignment="1">
      <alignment horizontal="right" vertical="center"/>
    </xf>
    <xf numFmtId="2" fontId="2" fillId="34" borderId="11" xfId="52" applyNumberFormat="1" applyFont="1" applyFill="1" applyBorder="1" applyAlignment="1">
      <alignment horizontal="right" vertical="center"/>
    </xf>
    <xf numFmtId="0" fontId="2" fillId="34" borderId="11" xfId="76" applyFont="1" applyFill="1" applyBorder="1" applyAlignment="1">
      <alignment horizontal="right" vertical="center"/>
      <protection/>
    </xf>
    <xf numFmtId="164" fontId="2" fillId="34" borderId="11" xfId="51" applyNumberFormat="1" applyFont="1" applyFill="1" applyBorder="1" applyAlignment="1">
      <alignment horizontal="right" vertical="center"/>
    </xf>
    <xf numFmtId="0" fontId="2" fillId="34" borderId="11" xfId="76" applyFont="1" applyFill="1" applyBorder="1" applyAlignment="1">
      <alignment horizontal="right" vertical="center" wrapText="1"/>
      <protection/>
    </xf>
    <xf numFmtId="0" fontId="2" fillId="35" borderId="10" xfId="74" applyFont="1" applyFill="1" applyBorder="1" applyAlignment="1">
      <alignment horizontal="center" vertical="center" wrapText="1"/>
      <protection/>
    </xf>
    <xf numFmtId="0" fontId="43" fillId="35" borderId="0" xfId="0" applyFont="1" applyFill="1" applyAlignment="1">
      <alignment/>
    </xf>
    <xf numFmtId="2" fontId="2" fillId="35" borderId="11" xfId="77" applyNumberFormat="1" applyFont="1" applyFill="1" applyBorder="1" applyAlignment="1">
      <alignment horizontal="right"/>
      <protection/>
    </xf>
    <xf numFmtId="164" fontId="2" fillId="35" borderId="11" xfId="76" applyNumberFormat="1" applyFont="1" applyFill="1" applyBorder="1" applyAlignment="1">
      <alignment horizontal="right" vertical="center"/>
      <protection/>
    </xf>
    <xf numFmtId="0" fontId="2" fillId="19" borderId="10" xfId="74" applyFont="1" applyFill="1" applyBorder="1" applyAlignment="1">
      <alignment horizontal="center" vertical="center" wrapText="1"/>
      <protection/>
    </xf>
    <xf numFmtId="0" fontId="43" fillId="19" borderId="0" xfId="0" applyFont="1" applyFill="1" applyAlignment="1">
      <alignment/>
    </xf>
    <xf numFmtId="2" fontId="2" fillId="19" borderId="11" xfId="77" applyNumberFormat="1" applyFont="1" applyFill="1" applyBorder="1" applyAlignment="1">
      <alignment horizontal="right" vertical="center"/>
      <protection/>
    </xf>
    <xf numFmtId="164" fontId="2" fillId="19" borderId="11" xfId="76" applyNumberFormat="1" applyFont="1" applyFill="1" applyBorder="1" applyAlignment="1">
      <alignment horizontal="right" vertical="center"/>
      <protection/>
    </xf>
    <xf numFmtId="164" fontId="2" fillId="19" borderId="11" xfId="76" applyNumberFormat="1" applyFont="1" applyFill="1" applyBorder="1">
      <alignment/>
      <protection/>
    </xf>
    <xf numFmtId="165" fontId="2" fillId="35" borderId="11" xfId="77" applyNumberFormat="1" applyFont="1" applyFill="1" applyBorder="1" applyAlignment="1">
      <alignment horizontal="right"/>
      <protection/>
    </xf>
    <xf numFmtId="165" fontId="2" fillId="19" borderId="11" xfId="77" applyNumberFormat="1" applyFont="1" applyFill="1" applyBorder="1" applyAlignment="1">
      <alignment horizontal="right" vertical="center"/>
      <protection/>
    </xf>
    <xf numFmtId="165" fontId="2" fillId="35" borderId="11" xfId="76" applyNumberFormat="1" applyFont="1" applyFill="1" applyBorder="1" applyAlignment="1">
      <alignment horizontal="right" vertical="center"/>
      <protection/>
    </xf>
    <xf numFmtId="165" fontId="2" fillId="19" borderId="11" xfId="76" applyNumberFormat="1" applyFont="1" applyFill="1" applyBorder="1" applyAlignment="1">
      <alignment horizontal="right" vertical="center"/>
      <protection/>
    </xf>
    <xf numFmtId="165" fontId="2" fillId="19" borderId="11" xfId="76" applyNumberFormat="1" applyFont="1" applyFill="1" applyBorder="1">
      <alignment/>
      <protection/>
    </xf>
    <xf numFmtId="1" fontId="2" fillId="34" borderId="11" xfId="0" applyNumberFormat="1" applyFont="1" applyFill="1" applyBorder="1" applyAlignment="1">
      <alignment horizontal="right" vertical="center" wrapText="1"/>
    </xf>
    <xf numFmtId="1" fontId="2" fillId="34" borderId="11" xfId="0" applyNumberFormat="1" applyFont="1" applyFill="1" applyBorder="1" applyAlignment="1">
      <alignment horizontal="right" vertical="center"/>
    </xf>
    <xf numFmtId="1" fontId="2" fillId="35" borderId="11" xfId="77" applyNumberFormat="1" applyFont="1" applyFill="1" applyBorder="1" applyAlignment="1">
      <alignment horizontal="right"/>
      <protection/>
    </xf>
    <xf numFmtId="1" fontId="2" fillId="19" borderId="11" xfId="77" applyNumberFormat="1" applyFont="1" applyFill="1" applyBorder="1" applyAlignment="1">
      <alignment horizontal="right" vertical="center"/>
      <protection/>
    </xf>
    <xf numFmtId="1" fontId="2" fillId="34" borderId="11" xfId="0" applyNumberFormat="1" applyFont="1" applyFill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1" fontId="2" fillId="35" borderId="11" xfId="76" applyNumberFormat="1" applyFont="1" applyFill="1" applyBorder="1" applyAlignment="1">
      <alignment horizontal="right" vertical="center"/>
      <protection/>
    </xf>
    <xf numFmtId="1" fontId="2" fillId="19" borderId="11" xfId="76" applyNumberFormat="1" applyFont="1" applyFill="1" applyBorder="1" applyAlignment="1">
      <alignment horizontal="right" vertical="center"/>
      <protection/>
    </xf>
    <xf numFmtId="1" fontId="2" fillId="19" borderId="11" xfId="76" applyNumberFormat="1" applyFont="1" applyFill="1" applyBorder="1">
      <alignment/>
      <protection/>
    </xf>
    <xf numFmtId="1" fontId="2" fillId="34" borderId="11" xfId="44" applyNumberFormat="1" applyFont="1" applyFill="1" applyBorder="1" applyAlignment="1">
      <alignment horizontal="right" vertical="center"/>
    </xf>
    <xf numFmtId="165" fontId="2" fillId="0" borderId="11" xfId="78" applyNumberFormat="1" applyFont="1" applyBorder="1" applyAlignment="1">
      <alignment horizontal="right"/>
      <protection/>
    </xf>
    <xf numFmtId="1" fontId="2" fillId="34" borderId="11" xfId="78" applyNumberFormat="1" applyFont="1" applyFill="1" applyBorder="1" applyAlignment="1">
      <alignment horizontal="right"/>
      <protection/>
    </xf>
    <xf numFmtId="1" fontId="2" fillId="0" borderId="11" xfId="78" applyNumberFormat="1" applyFont="1" applyBorder="1" applyAlignment="1">
      <alignment horizontal="right"/>
      <protection/>
    </xf>
    <xf numFmtId="1" fontId="2" fillId="34" borderId="11" xfId="76" applyNumberFormat="1" applyFont="1" applyFill="1" applyBorder="1" applyAlignment="1">
      <alignment horizontal="center" vertical="center"/>
      <protection/>
    </xf>
    <xf numFmtId="1" fontId="2" fillId="34" borderId="11" xfId="76" applyNumberFormat="1" applyFont="1" applyFill="1" applyBorder="1">
      <alignment/>
      <protection/>
    </xf>
    <xf numFmtId="1" fontId="2" fillId="0" borderId="11" xfId="76" applyNumberFormat="1" applyFont="1" applyBorder="1">
      <alignment/>
      <protection/>
    </xf>
    <xf numFmtId="164" fontId="2" fillId="19" borderId="11" xfId="76" applyNumberFormat="1" applyFont="1" applyFill="1" applyBorder="1" applyAlignment="1">
      <alignment horizontal="right"/>
      <protection/>
    </xf>
    <xf numFmtId="1" fontId="2" fillId="34" borderId="11" xfId="78" applyNumberFormat="1" applyFont="1" applyFill="1" applyBorder="1" applyAlignment="1">
      <alignment horizontal="right" vertical="center" wrapText="1"/>
      <protection/>
    </xf>
    <xf numFmtId="1" fontId="43" fillId="34" borderId="11" xfId="78" applyNumberFormat="1" applyFont="1" applyFill="1" applyBorder="1" applyAlignment="1">
      <alignment horizontal="right"/>
      <protection/>
    </xf>
    <xf numFmtId="1" fontId="2" fillId="0" borderId="11" xfId="78" applyNumberFormat="1" applyFont="1" applyBorder="1">
      <alignment/>
      <protection/>
    </xf>
    <xf numFmtId="1" fontId="2" fillId="34" borderId="11" xfId="78" applyNumberFormat="1" applyFont="1" applyFill="1" applyBorder="1" applyAlignment="1">
      <alignment horizontal="right" vertical="center"/>
      <protection/>
    </xf>
    <xf numFmtId="1" fontId="2" fillId="0" borderId="11" xfId="75" applyNumberFormat="1" applyFont="1" applyBorder="1" applyAlignment="1">
      <alignment horizontal="right"/>
      <protection/>
    </xf>
    <xf numFmtId="1" fontId="2" fillId="34" borderId="11" xfId="79" applyNumberFormat="1" applyFont="1" applyFill="1" applyBorder="1" applyAlignment="1">
      <alignment horizontal="right" vertical="center"/>
      <protection/>
    </xf>
    <xf numFmtId="1" fontId="2" fillId="34" borderId="11" xfId="79" applyNumberFormat="1" applyFont="1" applyFill="1" applyBorder="1" applyAlignment="1">
      <alignment horizontal="center" vertical="center"/>
      <protection/>
    </xf>
    <xf numFmtId="1" fontId="2" fillId="34" borderId="11" xfId="79" applyNumberFormat="1" applyFont="1" applyFill="1" applyBorder="1">
      <alignment/>
      <protection/>
    </xf>
    <xf numFmtId="1" fontId="43" fillId="34" borderId="11" xfId="79" applyNumberFormat="1" applyFont="1" applyFill="1" applyBorder="1">
      <alignment/>
      <protection/>
    </xf>
    <xf numFmtId="1" fontId="2" fillId="0" borderId="11" xfId="79" applyNumberFormat="1" applyFont="1" applyBorder="1">
      <alignment/>
      <protection/>
    </xf>
    <xf numFmtId="1" fontId="2" fillId="34" borderId="11" xfId="75" applyNumberFormat="1" applyFont="1" applyFill="1" applyBorder="1" applyAlignment="1">
      <alignment horizontal="right"/>
      <protection/>
    </xf>
    <xf numFmtId="164" fontId="2" fillId="19" borderId="11" xfId="76" applyNumberFormat="1" applyFont="1" applyFill="1" applyBorder="1" applyAlignment="1">
      <alignment/>
      <protection/>
    </xf>
    <xf numFmtId="164" fontId="2" fillId="19" borderId="11" xfId="76" applyNumberFormat="1" applyFont="1" applyFill="1" applyBorder="1" applyAlignment="1">
      <alignment vertical="center"/>
      <protection/>
    </xf>
    <xf numFmtId="2" fontId="2" fillId="19" borderId="11" xfId="77" applyNumberFormat="1" applyFont="1" applyFill="1" applyBorder="1" applyAlignment="1">
      <alignment vertical="center"/>
      <protection/>
    </xf>
    <xf numFmtId="2" fontId="2" fillId="35" borderId="11" xfId="77" applyNumberFormat="1" applyFont="1" applyFill="1" applyBorder="1" applyAlignment="1">
      <alignment/>
      <protection/>
    </xf>
    <xf numFmtId="164" fontId="2" fillId="35" borderId="11" xfId="76" applyNumberFormat="1" applyFont="1" applyFill="1" applyBorder="1" applyAlignment="1">
      <alignment vertical="center"/>
      <protection/>
    </xf>
    <xf numFmtId="1" fontId="2" fillId="35" borderId="11" xfId="77" applyNumberFormat="1" applyFont="1" applyFill="1" applyBorder="1" applyAlignment="1">
      <alignment/>
      <protection/>
    </xf>
    <xf numFmtId="1" fontId="2" fillId="19" borderId="11" xfId="77" applyNumberFormat="1" applyFont="1" applyFill="1" applyBorder="1" applyAlignment="1">
      <alignment vertical="center"/>
      <protection/>
    </xf>
    <xf numFmtId="1" fontId="2" fillId="34" borderId="11" xfId="81" applyNumberFormat="1" applyFont="1" applyFill="1" applyBorder="1" applyAlignment="1">
      <alignment/>
      <protection/>
    </xf>
    <xf numFmtId="1" fontId="43" fillId="34" borderId="11" xfId="81" applyNumberFormat="1" applyFont="1" applyFill="1" applyBorder="1" applyAlignment="1">
      <alignment/>
      <protection/>
    </xf>
    <xf numFmtId="1" fontId="2" fillId="0" borderId="11" xfId="81" applyNumberFormat="1" applyFont="1" applyBorder="1" applyAlignment="1">
      <alignment/>
      <protection/>
    </xf>
    <xf numFmtId="1" fontId="2" fillId="35" borderId="11" xfId="76" applyNumberFormat="1" applyFont="1" applyFill="1" applyBorder="1" applyAlignment="1">
      <alignment vertical="center"/>
      <protection/>
    </xf>
    <xf numFmtId="1" fontId="2" fillId="19" borderId="11" xfId="76" applyNumberFormat="1" applyFont="1" applyFill="1" applyBorder="1" applyAlignment="1">
      <alignment vertical="center"/>
      <protection/>
    </xf>
    <xf numFmtId="1" fontId="2" fillId="19" borderId="11" xfId="76" applyNumberFormat="1" applyFont="1" applyFill="1" applyBorder="1" applyAlignment="1">
      <alignment/>
      <protection/>
    </xf>
    <xf numFmtId="1" fontId="2" fillId="34" borderId="11" xfId="81" applyNumberFormat="1" applyFont="1" applyFill="1" applyBorder="1" applyAlignment="1">
      <alignment horizontal="right"/>
      <protection/>
    </xf>
    <xf numFmtId="1" fontId="2" fillId="34" borderId="11" xfId="55" applyNumberFormat="1" applyFont="1" applyFill="1" applyBorder="1" applyAlignment="1">
      <alignment horizontal="right" vertical="center"/>
    </xf>
    <xf numFmtId="1" fontId="43" fillId="34" borderId="11" xfId="78" applyNumberFormat="1" applyFont="1" applyFill="1" applyBorder="1" applyAlignment="1">
      <alignment/>
      <protection/>
    </xf>
    <xf numFmtId="1" fontId="2" fillId="0" borderId="11" xfId="78" applyNumberFormat="1" applyFont="1" applyBorder="1" applyAlignment="1">
      <alignment/>
      <protection/>
    </xf>
    <xf numFmtId="1" fontId="2" fillId="34" borderId="11" xfId="66" applyNumberFormat="1" applyFont="1" applyFill="1" applyBorder="1" applyAlignment="1">
      <alignment horizontal="right" vertical="center"/>
      <protection/>
    </xf>
    <xf numFmtId="1" fontId="2" fillId="34" borderId="11" xfId="66" applyNumberFormat="1" applyFont="1" applyFill="1" applyBorder="1" applyAlignment="1">
      <alignment horizontal="right"/>
      <protection/>
    </xf>
    <xf numFmtId="1" fontId="43" fillId="34" borderId="11" xfId="66" applyNumberFormat="1" applyFont="1" applyFill="1" applyBorder="1" applyAlignment="1">
      <alignment horizontal="right"/>
      <protection/>
    </xf>
    <xf numFmtId="1" fontId="2" fillId="0" borderId="11" xfId="66" applyNumberFormat="1" applyFont="1" applyBorder="1" applyAlignment="1">
      <alignment horizontal="right"/>
      <protection/>
    </xf>
    <xf numFmtId="1" fontId="2" fillId="34" borderId="11" xfId="67" applyNumberFormat="1" applyFont="1" applyFill="1" applyBorder="1" applyAlignment="1">
      <alignment horizontal="right" vertical="center"/>
      <protection/>
    </xf>
    <xf numFmtId="1" fontId="2" fillId="34" borderId="11" xfId="67" applyNumberFormat="1" applyFont="1" applyFill="1" applyBorder="1" applyAlignment="1">
      <alignment horizontal="right"/>
      <protection/>
    </xf>
    <xf numFmtId="1" fontId="43" fillId="34" borderId="11" xfId="67" applyNumberFormat="1" applyFont="1" applyFill="1" applyBorder="1" applyAlignment="1">
      <alignment horizontal="right"/>
      <protection/>
    </xf>
    <xf numFmtId="1" fontId="2" fillId="0" borderId="11" xfId="67" applyNumberFormat="1" applyFont="1" applyBorder="1">
      <alignment/>
      <protection/>
    </xf>
    <xf numFmtId="1" fontId="2" fillId="34" borderId="11" xfId="68" applyNumberFormat="1" applyFont="1" applyFill="1" applyBorder="1" applyAlignment="1">
      <alignment horizontal="right"/>
      <protection/>
    </xf>
    <xf numFmtId="1" fontId="43" fillId="34" borderId="11" xfId="68" applyNumberFormat="1" applyFont="1" applyFill="1" applyBorder="1" applyAlignment="1">
      <alignment horizontal="right"/>
      <protection/>
    </xf>
    <xf numFmtId="1" fontId="2" fillId="0" borderId="11" xfId="68" applyNumberFormat="1" applyFont="1" applyBorder="1" applyAlignment="1">
      <alignment horizontal="right"/>
      <protection/>
    </xf>
    <xf numFmtId="164" fontId="2" fillId="35" borderId="11" xfId="69" applyNumberFormat="1" applyFont="1" applyFill="1" applyBorder="1" applyAlignment="1">
      <alignment horizontal="right" vertical="center"/>
      <protection/>
    </xf>
    <xf numFmtId="1" fontId="2" fillId="19" borderId="11" xfId="76" applyNumberFormat="1" applyFont="1" applyFill="1" applyBorder="1" applyAlignment="1">
      <alignment horizontal="right"/>
      <protection/>
    </xf>
    <xf numFmtId="164" fontId="2" fillId="19" borderId="11" xfId="69" applyNumberFormat="1" applyFont="1" applyFill="1" applyBorder="1" applyAlignment="1">
      <alignment horizontal="right" vertical="center" wrapText="1"/>
      <protection/>
    </xf>
    <xf numFmtId="164" fontId="2" fillId="19" borderId="11" xfId="69" applyNumberFormat="1" applyFont="1" applyFill="1" applyBorder="1" applyAlignment="1">
      <alignment horizontal="right" vertical="center"/>
      <protection/>
    </xf>
    <xf numFmtId="2" fontId="3" fillId="35" borderId="11" xfId="78" applyNumberFormat="1" applyFont="1" applyFill="1" applyBorder="1" applyAlignment="1">
      <alignment horizontal="right" vertical="center"/>
      <protection/>
    </xf>
    <xf numFmtId="164" fontId="3" fillId="35" borderId="11" xfId="78" applyNumberFormat="1" applyFont="1" applyFill="1" applyBorder="1" applyAlignment="1">
      <alignment horizontal="right" vertical="center"/>
      <protection/>
    </xf>
    <xf numFmtId="164" fontId="3" fillId="35" borderId="11" xfId="78" applyNumberFormat="1" applyFont="1" applyFill="1" applyBorder="1" applyAlignment="1">
      <alignment vertical="center"/>
      <protection/>
    </xf>
    <xf numFmtId="164" fontId="3" fillId="19" borderId="11" xfId="76" applyNumberFormat="1" applyFont="1" applyFill="1" applyBorder="1" applyAlignment="1">
      <alignment/>
      <protection/>
    </xf>
    <xf numFmtId="164" fontId="3" fillId="19" borderId="11" xfId="76" applyNumberFormat="1" applyFont="1" applyFill="1" applyBorder="1" applyAlignment="1">
      <alignment horizontal="right" vertical="center"/>
      <protection/>
    </xf>
    <xf numFmtId="2" fontId="3" fillId="19" borderId="11" xfId="77" applyNumberFormat="1" applyFont="1" applyFill="1" applyBorder="1" applyAlignment="1">
      <alignment horizontal="right" vertical="center"/>
      <protection/>
    </xf>
    <xf numFmtId="1" fontId="2" fillId="34" borderId="11" xfId="70" applyNumberFormat="1" applyFont="1" applyFill="1" applyBorder="1" applyAlignment="1">
      <alignment horizontal="right" vertical="center"/>
      <protection/>
    </xf>
    <xf numFmtId="1" fontId="2" fillId="34" borderId="11" xfId="46" applyNumberFormat="1" applyFont="1" applyFill="1" applyBorder="1" applyAlignment="1">
      <alignment horizontal="right" vertical="center"/>
    </xf>
    <xf numFmtId="1" fontId="2" fillId="0" borderId="11" xfId="70" applyNumberFormat="1" applyFont="1" applyBorder="1" applyAlignment="1">
      <alignment horizontal="right" vertical="center"/>
      <protection/>
    </xf>
    <xf numFmtId="1" fontId="2" fillId="0" borderId="11" xfId="70" applyNumberFormat="1" applyFont="1" applyBorder="1" applyAlignment="1">
      <alignment vertical="center"/>
      <protection/>
    </xf>
    <xf numFmtId="1" fontId="2" fillId="0" borderId="11" xfId="70" applyNumberFormat="1" applyFont="1" applyBorder="1" applyAlignment="1">
      <alignment/>
      <protection/>
    </xf>
    <xf numFmtId="165" fontId="2" fillId="34" borderId="11" xfId="72" applyNumberFormat="1" applyFont="1" applyFill="1" applyBorder="1" applyAlignment="1">
      <alignment horizontal="right" vertical="center"/>
      <protection/>
    </xf>
    <xf numFmtId="165" fontId="2" fillId="34" borderId="11" xfId="74" applyNumberFormat="1" applyFont="1" applyFill="1" applyBorder="1" applyAlignment="1">
      <alignment horizontal="right" vertical="center"/>
      <protection/>
    </xf>
    <xf numFmtId="165" fontId="2" fillId="34" borderId="11" xfId="72" applyNumberFormat="1" applyFont="1" applyFill="1" applyBorder="1" applyAlignment="1">
      <alignment horizontal="right"/>
      <protection/>
    </xf>
    <xf numFmtId="165" fontId="43" fillId="34" borderId="11" xfId="72" applyNumberFormat="1" applyFont="1" applyFill="1" applyBorder="1" applyAlignment="1">
      <alignment horizontal="right"/>
      <protection/>
    </xf>
    <xf numFmtId="165" fontId="2" fillId="0" borderId="11" xfId="72" applyNumberFormat="1" applyFont="1" applyBorder="1" applyAlignment="1">
      <alignment horizontal="right"/>
      <protection/>
    </xf>
    <xf numFmtId="1" fontId="2" fillId="34" borderId="11" xfId="72" applyNumberFormat="1" applyFont="1" applyFill="1" applyBorder="1" applyAlignment="1">
      <alignment horizontal="right"/>
      <protection/>
    </xf>
    <xf numFmtId="1" fontId="43" fillId="34" borderId="11" xfId="72" applyNumberFormat="1" applyFont="1" applyFill="1" applyBorder="1" applyAlignment="1">
      <alignment horizontal="right"/>
      <protection/>
    </xf>
    <xf numFmtId="1" fontId="2" fillId="0" borderId="11" xfId="72" applyNumberFormat="1" applyFont="1" applyBorder="1" applyAlignment="1">
      <alignment horizontal="right"/>
      <protection/>
    </xf>
    <xf numFmtId="173" fontId="2" fillId="19" borderId="11" xfId="76" applyNumberFormat="1" applyFont="1" applyFill="1" applyBorder="1" applyAlignment="1">
      <alignment horizontal="right" vertical="center"/>
      <protection/>
    </xf>
    <xf numFmtId="173" fontId="2" fillId="35" borderId="11" xfId="76" applyNumberFormat="1" applyFont="1" applyFill="1" applyBorder="1" applyAlignment="1">
      <alignment horizontal="right" vertical="center"/>
      <protection/>
    </xf>
    <xf numFmtId="1" fontId="2" fillId="34" borderId="11" xfId="73" applyNumberFormat="1" applyFont="1" applyFill="1" applyBorder="1" applyAlignment="1">
      <alignment horizontal="right"/>
      <protection/>
    </xf>
    <xf numFmtId="1" fontId="43" fillId="34" borderId="11" xfId="73" applyNumberFormat="1" applyFont="1" applyFill="1" applyBorder="1" applyAlignment="1">
      <alignment horizontal="right"/>
      <protection/>
    </xf>
    <xf numFmtId="1" fontId="2" fillId="0" borderId="11" xfId="73" applyNumberFormat="1" applyFont="1" applyBorder="1" applyAlignment="1">
      <alignment horizontal="right"/>
      <protection/>
    </xf>
    <xf numFmtId="1" fontId="2" fillId="34" borderId="11" xfId="73" applyNumberFormat="1" applyFont="1" applyFill="1" applyBorder="1" applyAlignment="1">
      <alignment horizontal="right" vertical="center"/>
      <protection/>
    </xf>
    <xf numFmtId="1" fontId="2" fillId="34" borderId="11" xfId="73" applyNumberFormat="1" applyFont="1" applyFill="1" applyBorder="1" applyAlignment="1">
      <alignment horizontal="center" vertical="center"/>
      <protection/>
    </xf>
    <xf numFmtId="1" fontId="5" fillId="34" borderId="11" xfId="73" applyNumberFormat="1" applyFont="1" applyFill="1" applyBorder="1" applyAlignment="1">
      <alignment horizontal="right" vertical="center"/>
      <protection/>
    </xf>
    <xf numFmtId="1" fontId="43" fillId="34" borderId="11" xfId="73" applyNumberFormat="1" applyFont="1" applyFill="1" applyBorder="1" applyAlignment="1">
      <alignment horizontal="right" vertical="center"/>
      <protection/>
    </xf>
    <xf numFmtId="1" fontId="2" fillId="0" borderId="11" xfId="73" applyNumberFormat="1" applyFont="1" applyBorder="1" applyAlignment="1">
      <alignment horizontal="right" vertical="center"/>
      <protection/>
    </xf>
    <xf numFmtId="1" fontId="44" fillId="34" borderId="11" xfId="73" applyNumberFormat="1" applyFont="1" applyFill="1" applyBorder="1" applyAlignment="1">
      <alignment horizontal="right" vertical="center"/>
      <protection/>
    </xf>
    <xf numFmtId="173" fontId="2" fillId="34" borderId="11" xfId="73" applyNumberFormat="1" applyFont="1" applyFill="1" applyBorder="1" applyAlignment="1">
      <alignment horizontal="right" vertical="center"/>
      <protection/>
    </xf>
    <xf numFmtId="173" fontId="44" fillId="34" borderId="11" xfId="73" applyNumberFormat="1" applyFont="1" applyFill="1" applyBorder="1" applyAlignment="1">
      <alignment horizontal="right" vertical="center"/>
      <protection/>
    </xf>
    <xf numFmtId="173" fontId="2" fillId="0" borderId="11" xfId="73" applyNumberFormat="1" applyFont="1" applyBorder="1" applyAlignment="1">
      <alignment horizontal="right" vertical="center"/>
      <protection/>
    </xf>
    <xf numFmtId="173" fontId="2" fillId="0" borderId="11" xfId="73" applyNumberFormat="1" applyFont="1" applyBorder="1" applyAlignment="1">
      <alignment horizontal="right"/>
      <protection/>
    </xf>
    <xf numFmtId="172" fontId="2" fillId="0" borderId="11" xfId="78" applyNumberFormat="1" applyFont="1" applyBorder="1" applyAlignment="1">
      <alignment horizontal="right"/>
      <protection/>
    </xf>
    <xf numFmtId="173" fontId="2" fillId="35" borderId="11" xfId="77" applyNumberFormat="1" applyFont="1" applyFill="1" applyBorder="1" applyAlignment="1">
      <alignment horizontal="right"/>
      <protection/>
    </xf>
    <xf numFmtId="172" fontId="2" fillId="35" borderId="11" xfId="76" applyNumberFormat="1" applyFont="1" applyFill="1" applyBorder="1" applyAlignment="1">
      <alignment horizontal="right" vertical="center"/>
      <protection/>
    </xf>
    <xf numFmtId="173" fontId="2" fillId="19" borderId="11" xfId="76" applyNumberFormat="1" applyFont="1" applyFill="1" applyBorder="1" applyAlignment="1">
      <alignment horizontal="right"/>
      <protection/>
    </xf>
    <xf numFmtId="172" fontId="2" fillId="19" borderId="11" xfId="76" applyNumberFormat="1" applyFont="1" applyFill="1" applyBorder="1" applyAlignment="1">
      <alignment horizontal="right"/>
      <protection/>
    </xf>
    <xf numFmtId="172" fontId="2" fillId="19" borderId="11" xfId="76" applyNumberFormat="1" applyFont="1" applyFill="1" applyBorder="1" applyAlignment="1">
      <alignment horizontal="right" vertical="center"/>
      <protection/>
    </xf>
    <xf numFmtId="173" fontId="2" fillId="19" borderId="11" xfId="77" applyNumberFormat="1" applyFont="1" applyFill="1" applyBorder="1" applyAlignment="1">
      <alignment horizontal="right" vertical="center"/>
      <protection/>
    </xf>
    <xf numFmtId="2" fontId="2" fillId="19" borderId="11" xfId="76" applyNumberFormat="1" applyFont="1" applyFill="1" applyBorder="1">
      <alignment/>
      <protection/>
    </xf>
    <xf numFmtId="173" fontId="2" fillId="35" borderId="11" xfId="76" applyNumberFormat="1" applyFont="1" applyFill="1" applyBorder="1" applyAlignment="1">
      <alignment vertical="center"/>
      <protection/>
    </xf>
    <xf numFmtId="173" fontId="2" fillId="19" borderId="11" xfId="76" applyNumberFormat="1" applyFont="1" applyFill="1" applyBorder="1" applyAlignment="1">
      <alignment/>
      <protection/>
    </xf>
    <xf numFmtId="173" fontId="2" fillId="19" borderId="11" xfId="76" applyNumberFormat="1" applyFont="1" applyFill="1" applyBorder="1">
      <alignment/>
      <protection/>
    </xf>
    <xf numFmtId="0" fontId="2" fillId="0" borderId="12" xfId="74" applyFont="1" applyBorder="1" applyAlignment="1">
      <alignment horizontal="center" vertical="center" wrapText="1"/>
      <protection/>
    </xf>
    <xf numFmtId="0" fontId="2" fillId="35" borderId="12" xfId="74" applyFont="1" applyFill="1" applyBorder="1" applyAlignment="1">
      <alignment horizontal="center" vertical="center" wrapText="1"/>
      <protection/>
    </xf>
    <xf numFmtId="0" fontId="2" fillId="19" borderId="12" xfId="74" applyFont="1" applyFill="1" applyBorder="1" applyAlignment="1">
      <alignment horizontal="center" vertical="center" wrapText="1"/>
      <protection/>
    </xf>
    <xf numFmtId="0" fontId="43" fillId="35" borderId="13" xfId="0" applyFont="1" applyFill="1" applyBorder="1" applyAlignment="1">
      <alignment/>
    </xf>
    <xf numFmtId="0" fontId="43" fillId="0" borderId="13" xfId="0" applyFont="1" applyBorder="1" applyAlignment="1">
      <alignment/>
    </xf>
    <xf numFmtId="0" fontId="43" fillId="19" borderId="13" xfId="0" applyFont="1" applyFill="1" applyBorder="1" applyAlignment="1">
      <alignment/>
    </xf>
    <xf numFmtId="0" fontId="43" fillId="19" borderId="14" xfId="0" applyFont="1" applyFill="1" applyBorder="1" applyAlignment="1">
      <alignment/>
    </xf>
    <xf numFmtId="0" fontId="2" fillId="34" borderId="13" xfId="69" applyFont="1" applyFill="1" applyBorder="1" applyAlignment="1">
      <alignment horizontal="left" vertical="center" wrapText="1"/>
      <protection/>
    </xf>
    <xf numFmtId="0" fontId="2" fillId="35" borderId="13" xfId="69" applyFont="1" applyFill="1" applyBorder="1" applyAlignment="1">
      <alignment horizontal="left" vertical="center" wrapText="1"/>
      <protection/>
    </xf>
    <xf numFmtId="0" fontId="2" fillId="19" borderId="13" xfId="69" applyFont="1" applyFill="1" applyBorder="1" applyAlignment="1">
      <alignment horizontal="left" vertical="center" wrapText="1"/>
      <protection/>
    </xf>
    <xf numFmtId="0" fontId="43" fillId="34" borderId="13" xfId="69" applyFont="1" applyFill="1" applyBorder="1" applyAlignment="1">
      <alignment horizontal="left" vertical="center" wrapText="1"/>
      <protection/>
    </xf>
    <xf numFmtId="0" fontId="2" fillId="0" borderId="13" xfId="69" applyFont="1" applyBorder="1" applyAlignment="1">
      <alignment horizontal="left" vertical="center" wrapText="1"/>
      <protection/>
    </xf>
    <xf numFmtId="0" fontId="2" fillId="19" borderId="14" xfId="69" applyFont="1" applyFill="1" applyBorder="1" applyAlignment="1">
      <alignment horizontal="left" vertical="center" wrapText="1"/>
      <protection/>
    </xf>
    <xf numFmtId="0" fontId="3" fillId="34" borderId="11" xfId="69" applyFont="1" applyFill="1" applyBorder="1" applyAlignment="1">
      <alignment horizontal="left" vertical="center" wrapText="1"/>
      <protection/>
    </xf>
    <xf numFmtId="2" fontId="3" fillId="34" borderId="11" xfId="69" applyNumberFormat="1" applyFont="1" applyFill="1" applyBorder="1" applyAlignment="1">
      <alignment horizontal="right"/>
      <protection/>
    </xf>
    <xf numFmtId="164" fontId="3" fillId="35" borderId="11" xfId="69" applyNumberFormat="1" applyFont="1" applyFill="1" applyBorder="1" applyAlignment="1">
      <alignment horizontal="right" vertical="center"/>
      <protection/>
    </xf>
    <xf numFmtId="164" fontId="3" fillId="19" borderId="11" xfId="69" applyNumberFormat="1" applyFont="1" applyFill="1" applyBorder="1" applyAlignment="1">
      <alignment horizontal="right" vertical="center"/>
      <protection/>
    </xf>
    <xf numFmtId="2" fontId="45" fillId="34" borderId="11" xfId="69" applyNumberFormat="1" applyFont="1" applyFill="1" applyBorder="1" applyAlignment="1">
      <alignment horizontal="right"/>
      <protection/>
    </xf>
    <xf numFmtId="2" fontId="3" fillId="0" borderId="11" xfId="69" applyNumberFormat="1" applyFont="1" applyBorder="1" applyAlignment="1">
      <alignment horizontal="right"/>
      <protection/>
    </xf>
    <xf numFmtId="164" fontId="3" fillId="19" borderId="11" xfId="69" applyNumberFormat="1" applyFont="1" applyFill="1" applyBorder="1" applyAlignment="1">
      <alignment horizontal="right" vertical="center" wrapText="1"/>
      <protection/>
    </xf>
    <xf numFmtId="0" fontId="3" fillId="34" borderId="11" xfId="77" applyFont="1" applyFill="1" applyBorder="1">
      <alignment/>
      <protection/>
    </xf>
    <xf numFmtId="0" fontId="3" fillId="34" borderId="11" xfId="77" applyFont="1" applyFill="1" applyBorder="1" applyAlignment="1">
      <alignment horizontal="center"/>
      <protection/>
    </xf>
    <xf numFmtId="2" fontId="3" fillId="34" borderId="11" xfId="77" applyNumberFormat="1" applyFont="1" applyFill="1" applyBorder="1" applyAlignment="1">
      <alignment horizontal="right"/>
      <protection/>
    </xf>
    <xf numFmtId="2" fontId="3" fillId="35" borderId="11" xfId="77" applyNumberFormat="1" applyFont="1" applyFill="1" applyBorder="1" applyAlignment="1">
      <alignment horizontal="right"/>
      <protection/>
    </xf>
    <xf numFmtId="2" fontId="3" fillId="19" borderId="11" xfId="77" applyNumberFormat="1" applyFont="1" applyFill="1" applyBorder="1" applyAlignment="1">
      <alignment horizontal="right"/>
      <protection/>
    </xf>
    <xf numFmtId="2" fontId="3" fillId="0" borderId="11" xfId="77" applyNumberFormat="1" applyFont="1" applyBorder="1" applyAlignment="1">
      <alignment horizontal="right"/>
      <protection/>
    </xf>
    <xf numFmtId="2" fontId="2" fillId="0" borderId="11" xfId="0" applyNumberFormat="1" applyFont="1" applyBorder="1" applyAlignment="1">
      <alignment horizontal="right"/>
    </xf>
    <xf numFmtId="0" fontId="3" fillId="34" borderId="11" xfId="78" applyFont="1" applyFill="1" applyBorder="1" applyAlignment="1">
      <alignment horizontal="left" vertical="top" wrapText="1"/>
      <protection/>
    </xf>
    <xf numFmtId="0" fontId="3" fillId="34" borderId="11" xfId="78" applyFont="1" applyFill="1" applyBorder="1" applyAlignment="1">
      <alignment horizontal="center" vertical="center"/>
      <protection/>
    </xf>
    <xf numFmtId="164" fontId="3" fillId="19" borderId="11" xfId="76" applyNumberFormat="1" applyFont="1" applyFill="1" applyBorder="1">
      <alignment/>
      <protection/>
    </xf>
    <xf numFmtId="0" fontId="3" fillId="34" borderId="11" xfId="76" applyFont="1" applyFill="1" applyBorder="1" applyAlignment="1">
      <alignment horizontal="left" vertical="center" wrapText="1"/>
      <protection/>
    </xf>
    <xf numFmtId="0" fontId="3" fillId="34" borderId="11" xfId="76" applyFont="1" applyFill="1" applyBorder="1" applyAlignment="1">
      <alignment horizontal="center" vertical="center"/>
      <protection/>
    </xf>
    <xf numFmtId="164" fontId="3" fillId="34" borderId="11" xfId="76" applyNumberFormat="1" applyFont="1" applyFill="1" applyBorder="1" applyAlignment="1">
      <alignment horizontal="right" vertical="center"/>
      <protection/>
    </xf>
    <xf numFmtId="164" fontId="3" fillId="35" borderId="11" xfId="76" applyNumberFormat="1" applyFont="1" applyFill="1" applyBorder="1" applyAlignment="1">
      <alignment horizontal="right" vertical="center"/>
      <protection/>
    </xf>
    <xf numFmtId="164" fontId="3" fillId="0" borderId="11" xfId="76" applyNumberFormat="1" applyFont="1" applyBorder="1" applyAlignment="1">
      <alignment horizontal="right" vertical="center"/>
      <protection/>
    </xf>
    <xf numFmtId="164" fontId="3" fillId="19" borderId="11" xfId="76" applyNumberFormat="1" applyFont="1" applyFill="1" applyBorder="1" applyAlignment="1">
      <alignment horizontal="right"/>
      <protection/>
    </xf>
    <xf numFmtId="2" fontId="45" fillId="34" borderId="11" xfId="78" applyNumberFormat="1" applyFont="1" applyFill="1" applyBorder="1" applyAlignment="1">
      <alignment horizontal="right" vertical="center"/>
      <protection/>
    </xf>
    <xf numFmtId="0" fontId="45" fillId="0" borderId="11" xfId="0" applyFont="1" applyBorder="1" applyAlignment="1">
      <alignment horizontal="left" wrapText="1"/>
    </xf>
    <xf numFmtId="0" fontId="43" fillId="35" borderId="11" xfId="0" applyFont="1" applyFill="1" applyBorder="1" applyAlignment="1">
      <alignment/>
    </xf>
    <xf numFmtId="0" fontId="43" fillId="0" borderId="11" xfId="0" applyFont="1" applyBorder="1" applyAlignment="1">
      <alignment/>
    </xf>
    <xf numFmtId="0" fontId="43" fillId="19" borderId="11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2" fontId="3" fillId="35" borderId="11" xfId="78" applyNumberFormat="1" applyFont="1" applyFill="1" applyBorder="1" applyAlignment="1">
      <alignment vertical="center"/>
      <protection/>
    </xf>
    <xf numFmtId="2" fontId="3" fillId="19" borderId="11" xfId="77" applyNumberFormat="1" applyFont="1" applyFill="1" applyBorder="1" applyAlignment="1">
      <alignment vertical="center"/>
      <protection/>
    </xf>
    <xf numFmtId="2" fontId="3" fillId="0" borderId="11" xfId="78" applyNumberFormat="1" applyFont="1" applyBorder="1" applyAlignment="1">
      <alignment vertical="center"/>
      <protection/>
    </xf>
    <xf numFmtId="164" fontId="3" fillId="19" borderId="11" xfId="76" applyNumberFormat="1" applyFont="1" applyFill="1" applyBorder="1" applyAlignment="1">
      <alignment vertical="center"/>
      <protection/>
    </xf>
    <xf numFmtId="165" fontId="3" fillId="0" borderId="11" xfId="78" applyNumberFormat="1" applyFont="1" applyBorder="1" applyAlignment="1">
      <alignment vertical="center"/>
      <protection/>
    </xf>
    <xf numFmtId="165" fontId="2" fillId="35" borderId="11" xfId="76" applyNumberFormat="1" applyFont="1" applyFill="1" applyBorder="1" applyAlignment="1">
      <alignment vertical="center"/>
      <protection/>
    </xf>
    <xf numFmtId="2" fontId="2" fillId="35" borderId="11" xfId="76" applyNumberFormat="1" applyFont="1" applyFill="1" applyBorder="1" applyAlignment="1">
      <alignment vertical="center"/>
      <protection/>
    </xf>
    <xf numFmtId="172" fontId="2" fillId="19" borderId="11" xfId="76" applyNumberFormat="1" applyFont="1" applyFill="1" applyBorder="1" applyAlignment="1">
      <alignment/>
      <protection/>
    </xf>
    <xf numFmtId="2" fontId="3" fillId="35" borderId="11" xfId="76" applyNumberFormat="1" applyFont="1" applyFill="1" applyBorder="1" applyAlignment="1">
      <alignment vertical="center"/>
      <protection/>
    </xf>
    <xf numFmtId="172" fontId="2" fillId="19" borderId="11" xfId="76" applyNumberFormat="1" applyFont="1" applyFill="1" applyBorder="1">
      <alignment/>
      <protection/>
    </xf>
    <xf numFmtId="0" fontId="2" fillId="34" borderId="15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3" borderId="15" xfId="78" applyFont="1" applyFill="1" applyBorder="1" applyAlignment="1">
      <alignment horizontal="center" vertical="center"/>
      <protection/>
    </xf>
    <xf numFmtId="0" fontId="2" fillId="33" borderId="16" xfId="78" applyFont="1" applyFill="1" applyBorder="1" applyAlignment="1">
      <alignment horizontal="center" vertical="center"/>
      <protection/>
    </xf>
    <xf numFmtId="0" fontId="2" fillId="34" borderId="15" xfId="78" applyFont="1" applyFill="1" applyBorder="1" applyAlignment="1">
      <alignment horizontal="left" vertical="center" wrapText="1"/>
      <protection/>
    </xf>
    <xf numFmtId="0" fontId="2" fillId="34" borderId="16" xfId="78" applyFont="1" applyFill="1" applyBorder="1" applyAlignment="1">
      <alignment horizontal="left" vertical="center" wrapText="1"/>
      <protection/>
    </xf>
    <xf numFmtId="0" fontId="2" fillId="34" borderId="15" xfId="78" applyFont="1" applyFill="1" applyBorder="1" applyAlignment="1">
      <alignment horizontal="left" vertical="center"/>
      <protection/>
    </xf>
    <xf numFmtId="0" fontId="2" fillId="34" borderId="16" xfId="78" applyFont="1" applyFill="1" applyBorder="1" applyAlignment="1">
      <alignment horizontal="left" vertical="center"/>
      <protection/>
    </xf>
    <xf numFmtId="0" fontId="45" fillId="0" borderId="17" xfId="0" applyFont="1" applyBorder="1" applyAlignment="1">
      <alignment horizontal="left" wrapText="1"/>
    </xf>
    <xf numFmtId="0" fontId="45" fillId="0" borderId="13" xfId="0" applyFont="1" applyBorder="1" applyAlignment="1">
      <alignment horizontal="left" wrapText="1"/>
    </xf>
    <xf numFmtId="0" fontId="2" fillId="0" borderId="15" xfId="74" applyFont="1" applyBorder="1" applyAlignment="1">
      <alignment horizontal="center" vertical="center" wrapText="1"/>
      <protection/>
    </xf>
    <xf numFmtId="0" fontId="2" fillId="0" borderId="18" xfId="74" applyFont="1" applyBorder="1" applyAlignment="1">
      <alignment horizontal="center" vertical="center" wrapText="1"/>
      <protection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8" fillId="0" borderId="17" xfId="74" applyFont="1" applyBorder="1" applyAlignment="1">
      <alignment horizontal="center"/>
      <protection/>
    </xf>
    <xf numFmtId="0" fontId="8" fillId="0" borderId="13" xfId="74" applyFont="1" applyBorder="1" applyAlignment="1">
      <alignment horizontal="center"/>
      <protection/>
    </xf>
    <xf numFmtId="0" fontId="8" fillId="0" borderId="14" xfId="74" applyFont="1" applyBorder="1" applyAlignment="1">
      <alignment horizontal="center"/>
      <protection/>
    </xf>
    <xf numFmtId="0" fontId="7" fillId="0" borderId="19" xfId="74" applyFont="1" applyBorder="1" applyAlignment="1">
      <alignment horizontal="center" vertical="center"/>
      <protection/>
    </xf>
    <xf numFmtId="0" fontId="2" fillId="34" borderId="15" xfId="76" applyFont="1" applyFill="1" applyBorder="1" applyAlignment="1">
      <alignment horizontal="left" vertical="center" wrapText="1"/>
      <protection/>
    </xf>
    <xf numFmtId="0" fontId="2" fillId="34" borderId="16" xfId="76" applyFont="1" applyFill="1" applyBorder="1" applyAlignment="1">
      <alignment horizontal="left" vertical="center" wrapText="1"/>
      <protection/>
    </xf>
    <xf numFmtId="0" fontId="2" fillId="33" borderId="15" xfId="76" applyFont="1" applyFill="1" applyBorder="1" applyAlignment="1">
      <alignment horizontal="center" vertical="center"/>
      <protection/>
    </xf>
    <xf numFmtId="0" fontId="2" fillId="33" borderId="16" xfId="76" applyFont="1" applyFill="1" applyBorder="1" applyAlignment="1">
      <alignment horizontal="center" vertical="center"/>
      <protection/>
    </xf>
    <xf numFmtId="0" fontId="2" fillId="34" borderId="15" xfId="78" applyFont="1" applyFill="1" applyBorder="1" applyAlignment="1">
      <alignment horizontal="left" vertical="top" wrapText="1"/>
      <protection/>
    </xf>
    <xf numFmtId="0" fontId="2" fillId="34" borderId="16" xfId="78" applyFont="1" applyFill="1" applyBorder="1" applyAlignment="1">
      <alignment horizontal="left" vertical="top" wrapText="1"/>
      <protection/>
    </xf>
    <xf numFmtId="0" fontId="2" fillId="33" borderId="15" xfId="79" applyFont="1" applyFill="1" applyBorder="1" applyAlignment="1">
      <alignment horizontal="center" vertical="center"/>
      <protection/>
    </xf>
    <xf numFmtId="0" fontId="2" fillId="33" borderId="16" xfId="79" applyFont="1" applyFill="1" applyBorder="1" applyAlignment="1">
      <alignment horizontal="center" vertical="center"/>
      <protection/>
    </xf>
    <xf numFmtId="0" fontId="2" fillId="34" borderId="15" xfId="79" applyFont="1" applyFill="1" applyBorder="1" applyAlignment="1">
      <alignment horizontal="left" vertical="center" wrapText="1"/>
      <protection/>
    </xf>
    <xf numFmtId="0" fontId="2" fillId="34" borderId="16" xfId="79" applyFont="1" applyFill="1" applyBorder="1" applyAlignment="1">
      <alignment horizontal="left" vertical="center" wrapText="1"/>
      <protection/>
    </xf>
    <xf numFmtId="0" fontId="2" fillId="34" borderId="15" xfId="79" applyFont="1" applyFill="1" applyBorder="1" applyAlignment="1">
      <alignment horizontal="left" vertical="top" wrapText="1"/>
      <protection/>
    </xf>
    <xf numFmtId="0" fontId="2" fillId="34" borderId="16" xfId="79" applyFont="1" applyFill="1" applyBorder="1" applyAlignment="1">
      <alignment horizontal="left" vertical="top" wrapText="1"/>
      <protection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2" fillId="34" borderId="15" xfId="80" applyFont="1" applyFill="1" applyBorder="1" applyAlignment="1">
      <alignment horizontal="left" vertical="center" wrapText="1"/>
      <protection/>
    </xf>
    <xf numFmtId="0" fontId="2" fillId="34" borderId="16" xfId="80" applyFont="1" applyFill="1" applyBorder="1" applyAlignment="1">
      <alignment horizontal="left" vertical="center" wrapText="1"/>
      <protection/>
    </xf>
    <xf numFmtId="0" fontId="2" fillId="34" borderId="15" xfId="81" applyFont="1" applyFill="1" applyBorder="1" applyAlignment="1">
      <alignment horizontal="left" vertical="center" wrapText="1"/>
      <protection/>
    </xf>
    <xf numFmtId="0" fontId="2" fillId="34" borderId="16" xfId="81" applyFont="1" applyFill="1" applyBorder="1" applyAlignment="1">
      <alignment horizontal="left" vertical="center" wrapText="1"/>
      <protection/>
    </xf>
    <xf numFmtId="0" fontId="2" fillId="33" borderId="15" xfId="81" applyFont="1" applyFill="1" applyBorder="1" applyAlignment="1">
      <alignment horizontal="center" vertical="center"/>
      <protection/>
    </xf>
    <xf numFmtId="0" fontId="2" fillId="33" borderId="16" xfId="81" applyFont="1" applyFill="1" applyBorder="1" applyAlignment="1">
      <alignment horizontal="center" vertical="center"/>
      <protection/>
    </xf>
    <xf numFmtId="0" fontId="2" fillId="33" borderId="15" xfId="66" applyFont="1" applyFill="1" applyBorder="1" applyAlignment="1">
      <alignment horizontal="center" vertical="center"/>
      <protection/>
    </xf>
    <xf numFmtId="0" fontId="2" fillId="33" borderId="16" xfId="66" applyFont="1" applyFill="1" applyBorder="1" applyAlignment="1">
      <alignment horizontal="center" vertical="center"/>
      <protection/>
    </xf>
    <xf numFmtId="0" fontId="2" fillId="34" borderId="15" xfId="66" applyFont="1" applyFill="1" applyBorder="1" applyAlignment="1">
      <alignment horizontal="left" vertical="center" wrapText="1"/>
      <protection/>
    </xf>
    <xf numFmtId="0" fontId="2" fillId="34" borderId="16" xfId="66" applyFont="1" applyFill="1" applyBorder="1" applyAlignment="1">
      <alignment horizontal="left" vertical="center" wrapText="1"/>
      <protection/>
    </xf>
    <xf numFmtId="0" fontId="2" fillId="34" borderId="15" xfId="67" applyFont="1" applyFill="1" applyBorder="1" applyAlignment="1">
      <alignment horizontal="left" vertical="center" wrapText="1"/>
      <protection/>
    </xf>
    <xf numFmtId="0" fontId="2" fillId="34" borderId="16" xfId="67" applyFont="1" applyFill="1" applyBorder="1" applyAlignment="1">
      <alignment horizontal="left" vertical="center" wrapText="1"/>
      <protection/>
    </xf>
    <xf numFmtId="0" fontId="2" fillId="33" borderId="15" xfId="67" applyFont="1" applyFill="1" applyBorder="1" applyAlignment="1">
      <alignment horizontal="center" vertical="center"/>
      <protection/>
    </xf>
    <xf numFmtId="0" fontId="2" fillId="33" borderId="16" xfId="67" applyFont="1" applyFill="1" applyBorder="1" applyAlignment="1">
      <alignment horizontal="center" vertical="center"/>
      <protection/>
    </xf>
    <xf numFmtId="0" fontId="3" fillId="34" borderId="17" xfId="69" applyFont="1" applyFill="1" applyBorder="1" applyAlignment="1">
      <alignment horizontal="left" vertical="center" wrapText="1"/>
      <protection/>
    </xf>
    <xf numFmtId="0" fontId="3" fillId="34" borderId="13" xfId="69" applyFont="1" applyFill="1" applyBorder="1" applyAlignment="1">
      <alignment horizontal="left" vertical="center" wrapText="1"/>
      <protection/>
    </xf>
    <xf numFmtId="0" fontId="2" fillId="34" borderId="15" xfId="68" applyFont="1" applyFill="1" applyBorder="1" applyAlignment="1">
      <alignment horizontal="center" vertical="center"/>
      <protection/>
    </xf>
    <xf numFmtId="0" fontId="2" fillId="34" borderId="16" xfId="68" applyFont="1" applyFill="1" applyBorder="1" applyAlignment="1">
      <alignment horizontal="center" vertical="center"/>
      <protection/>
    </xf>
    <xf numFmtId="0" fontId="2" fillId="34" borderId="15" xfId="68" applyFont="1" applyFill="1" applyBorder="1" applyAlignment="1">
      <alignment horizontal="left" vertical="center" wrapText="1"/>
      <protection/>
    </xf>
    <xf numFmtId="0" fontId="2" fillId="34" borderId="16" xfId="68" applyFont="1" applyFill="1" applyBorder="1" applyAlignment="1">
      <alignment horizontal="left" vertical="center" wrapText="1"/>
      <protection/>
    </xf>
    <xf numFmtId="0" fontId="2" fillId="34" borderId="15" xfId="69" applyFont="1" applyFill="1" applyBorder="1" applyAlignment="1">
      <alignment horizontal="center" vertical="center"/>
      <protection/>
    </xf>
    <xf numFmtId="0" fontId="2" fillId="34" borderId="16" xfId="69" applyFont="1" applyFill="1" applyBorder="1" applyAlignment="1">
      <alignment horizontal="center" vertical="center"/>
      <protection/>
    </xf>
    <xf numFmtId="0" fontId="2" fillId="34" borderId="15" xfId="69" applyFont="1" applyFill="1" applyBorder="1" applyAlignment="1">
      <alignment horizontal="left" vertical="center" wrapText="1"/>
      <protection/>
    </xf>
    <xf numFmtId="0" fontId="2" fillId="34" borderId="16" xfId="69" applyFont="1" applyFill="1" applyBorder="1" applyAlignment="1">
      <alignment horizontal="left" vertical="center" wrapText="1"/>
      <protection/>
    </xf>
    <xf numFmtId="0" fontId="2" fillId="34" borderId="15" xfId="78" applyFont="1" applyFill="1" applyBorder="1" applyAlignment="1">
      <alignment horizontal="center" vertical="center"/>
      <protection/>
    </xf>
    <xf numFmtId="0" fontId="2" fillId="34" borderId="16" xfId="78" applyFont="1" applyFill="1" applyBorder="1" applyAlignment="1">
      <alignment horizontal="center" vertical="center"/>
      <protection/>
    </xf>
    <xf numFmtId="0" fontId="2" fillId="33" borderId="15" xfId="70" applyFont="1" applyFill="1" applyBorder="1" applyAlignment="1">
      <alignment horizontal="center" vertical="center"/>
      <protection/>
    </xf>
    <xf numFmtId="0" fontId="2" fillId="33" borderId="16" xfId="70" applyFont="1" applyFill="1" applyBorder="1" applyAlignment="1">
      <alignment horizontal="center" vertical="center"/>
      <protection/>
    </xf>
    <xf numFmtId="0" fontId="2" fillId="34" borderId="15" xfId="70" applyFont="1" applyFill="1" applyBorder="1" applyAlignment="1">
      <alignment horizontal="left" vertical="center" wrapText="1"/>
      <protection/>
    </xf>
    <xf numFmtId="0" fontId="2" fillId="34" borderId="16" xfId="70" applyFont="1" applyFill="1" applyBorder="1" applyAlignment="1">
      <alignment horizontal="left" vertical="center" wrapText="1"/>
      <protection/>
    </xf>
    <xf numFmtId="0" fontId="2" fillId="0" borderId="20" xfId="74" applyFont="1" applyBorder="1" applyAlignment="1">
      <alignment horizontal="center" vertical="center" wrapText="1"/>
      <protection/>
    </xf>
    <xf numFmtId="0" fontId="45" fillId="0" borderId="21" xfId="0" applyFont="1" applyBorder="1" applyAlignment="1">
      <alignment horizontal="left" wrapText="1"/>
    </xf>
    <xf numFmtId="0" fontId="2" fillId="33" borderId="15" xfId="72" applyFont="1" applyFill="1" applyBorder="1" applyAlignment="1">
      <alignment horizontal="center" vertical="center"/>
      <protection/>
    </xf>
    <xf numFmtId="0" fontId="2" fillId="33" borderId="16" xfId="72" applyFont="1" applyFill="1" applyBorder="1" applyAlignment="1">
      <alignment horizontal="center" vertical="center"/>
      <protection/>
    </xf>
    <xf numFmtId="0" fontId="2" fillId="34" borderId="15" xfId="72" applyFont="1" applyFill="1" applyBorder="1" applyAlignment="1">
      <alignment horizontal="left" vertical="center" wrapText="1"/>
      <protection/>
    </xf>
    <xf numFmtId="0" fontId="2" fillId="34" borderId="16" xfId="72" applyFont="1" applyFill="1" applyBorder="1" applyAlignment="1">
      <alignment horizontal="left" vertical="center" wrapText="1"/>
      <protection/>
    </xf>
    <xf numFmtId="0" fontId="2" fillId="33" borderId="15" xfId="73" applyFont="1" applyFill="1" applyBorder="1" applyAlignment="1">
      <alignment horizontal="center" vertical="center"/>
      <protection/>
    </xf>
    <xf numFmtId="0" fontId="2" fillId="33" borderId="16" xfId="73" applyFont="1" applyFill="1" applyBorder="1" applyAlignment="1">
      <alignment horizontal="center" vertical="center"/>
      <protection/>
    </xf>
    <xf numFmtId="0" fontId="2" fillId="34" borderId="15" xfId="73" applyFont="1" applyFill="1" applyBorder="1" applyAlignment="1">
      <alignment horizontal="left" vertical="center" wrapText="1"/>
      <protection/>
    </xf>
    <xf numFmtId="0" fontId="2" fillId="34" borderId="16" xfId="73" applyFont="1" applyFill="1" applyBorder="1" applyAlignment="1">
      <alignment horizontal="left" vertical="center" wrapText="1"/>
      <protection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10" xfId="44"/>
    <cellStyle name="Денежный 11" xfId="45"/>
    <cellStyle name="Денежный 12" xfId="46"/>
    <cellStyle name="Денежный 13" xfId="47"/>
    <cellStyle name="Денежный 14" xfId="48"/>
    <cellStyle name="Денежный 15" xfId="49"/>
    <cellStyle name="Денежный 2" xfId="50"/>
    <cellStyle name="Денежный 3" xfId="51"/>
    <cellStyle name="Денежный 4" xfId="52"/>
    <cellStyle name="Денежный 5" xfId="53"/>
    <cellStyle name="Денежный 6" xfId="54"/>
    <cellStyle name="Денежный 7" xfId="55"/>
    <cellStyle name="Денежный 8" xfId="56"/>
    <cellStyle name="Денежный 9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11" xfId="67"/>
    <cellStyle name="Обычный 12" xfId="68"/>
    <cellStyle name="Обычный 13" xfId="69"/>
    <cellStyle name="Обычный 14" xfId="70"/>
    <cellStyle name="Обычный 15" xfId="71"/>
    <cellStyle name="Обычный 16" xfId="72"/>
    <cellStyle name="Обычный 17" xfId="73"/>
    <cellStyle name="Обычный 2" xfId="74"/>
    <cellStyle name="Обычный 3" xfId="75"/>
    <cellStyle name="Обычный 4" xfId="76"/>
    <cellStyle name="Обычный 5" xfId="77"/>
    <cellStyle name="Обычный 6" xfId="78"/>
    <cellStyle name="Обычный 7" xfId="79"/>
    <cellStyle name="Обычный 8" xfId="80"/>
    <cellStyle name="Обычный 9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zoomScale="70" zoomScaleNormal="70" zoomScalePageLayoutView="0" workbookViewId="0" topLeftCell="A1">
      <selection activeCell="B25" sqref="B25:C26"/>
    </sheetView>
  </sheetViews>
  <sheetFormatPr defaultColWidth="8.796875" defaultRowHeight="14.25"/>
  <cols>
    <col min="1" max="1" width="3.69921875" style="0" customWidth="1"/>
    <col min="2" max="2" width="25.09765625" style="0" customWidth="1"/>
    <col min="3" max="3" width="4.8984375" style="0" customWidth="1"/>
    <col min="4" max="4" width="6.5" style="0" bestFit="1" customWidth="1"/>
    <col min="5" max="5" width="7.5" style="0" bestFit="1" customWidth="1"/>
    <col min="6" max="6" width="6.5" style="0" customWidth="1"/>
    <col min="7" max="7" width="8.3984375" style="0" customWidth="1"/>
    <col min="8" max="8" width="6.59765625" style="0" bestFit="1" customWidth="1"/>
    <col min="9" max="10" width="5.3984375" style="0" bestFit="1" customWidth="1"/>
    <col min="11" max="11" width="8.59765625" style="0" customWidth="1"/>
    <col min="12" max="12" width="9.3984375" style="0" customWidth="1"/>
    <col min="13" max="13" width="6.3984375" style="0" bestFit="1" customWidth="1"/>
    <col min="14" max="14" width="7.3984375" style="0" bestFit="1" customWidth="1"/>
    <col min="15" max="15" width="8.3984375" style="0" bestFit="1" customWidth="1"/>
    <col min="16" max="16" width="9.59765625" style="0" customWidth="1"/>
    <col min="17" max="17" width="8.5" style="0" customWidth="1"/>
    <col min="18" max="18" width="7.59765625" style="0" bestFit="1" customWidth="1"/>
    <col min="19" max="19" width="6.69921875" style="0" bestFit="1" customWidth="1"/>
    <col min="20" max="20" width="7.5" style="0" bestFit="1" customWidth="1"/>
    <col min="21" max="21" width="10.09765625" style="0" customWidth="1"/>
  </cols>
  <sheetData>
    <row r="1" spans="1:22" ht="20.25">
      <c r="A1" s="312" t="s">
        <v>69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</row>
    <row r="2" spans="1:22" ht="18.75" customHeight="1">
      <c r="A2" s="305" t="s">
        <v>0</v>
      </c>
      <c r="B2" s="305" t="s">
        <v>1</v>
      </c>
      <c r="C2" s="305" t="s">
        <v>2</v>
      </c>
      <c r="D2" s="309" t="s">
        <v>3</v>
      </c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1"/>
    </row>
    <row r="3" spans="1:22" ht="33" customHeight="1">
      <c r="A3" s="306"/>
      <c r="B3" s="306"/>
      <c r="C3" s="306"/>
      <c r="D3" s="243" t="s">
        <v>47</v>
      </c>
      <c r="E3" s="243" t="s">
        <v>48</v>
      </c>
      <c r="F3" s="243" t="s">
        <v>49</v>
      </c>
      <c r="G3" s="244" t="s">
        <v>4</v>
      </c>
      <c r="H3" s="243" t="s">
        <v>50</v>
      </c>
      <c r="I3" s="243" t="s">
        <v>51</v>
      </c>
      <c r="J3" s="243" t="s">
        <v>52</v>
      </c>
      <c r="K3" s="244" t="s">
        <v>5</v>
      </c>
      <c r="L3" s="245" t="s">
        <v>6</v>
      </c>
      <c r="M3" s="243" t="s">
        <v>53</v>
      </c>
      <c r="N3" s="243" t="s">
        <v>54</v>
      </c>
      <c r="O3" s="243" t="s">
        <v>55</v>
      </c>
      <c r="P3" s="244" t="s">
        <v>7</v>
      </c>
      <c r="Q3" s="245" t="s">
        <v>8</v>
      </c>
      <c r="R3" s="243" t="s">
        <v>56</v>
      </c>
      <c r="S3" s="243" t="s">
        <v>57</v>
      </c>
      <c r="T3" s="243" t="s">
        <v>58</v>
      </c>
      <c r="U3" s="244" t="s">
        <v>9</v>
      </c>
      <c r="V3" s="245" t="s">
        <v>10</v>
      </c>
    </row>
    <row r="4" spans="1:22" ht="15">
      <c r="A4" s="303" t="s">
        <v>68</v>
      </c>
      <c r="B4" s="304"/>
      <c r="C4" s="304"/>
      <c r="D4" s="304"/>
      <c r="E4" s="304"/>
      <c r="F4" s="304"/>
      <c r="G4" s="246"/>
      <c r="H4" s="247"/>
      <c r="I4" s="247"/>
      <c r="J4" s="247"/>
      <c r="K4" s="246"/>
      <c r="L4" s="248"/>
      <c r="M4" s="247"/>
      <c r="N4" s="247"/>
      <c r="O4" s="247"/>
      <c r="P4" s="246"/>
      <c r="Q4" s="248"/>
      <c r="R4" s="247"/>
      <c r="S4" s="247"/>
      <c r="T4" s="247"/>
      <c r="U4" s="246"/>
      <c r="V4" s="249"/>
    </row>
    <row r="5" spans="1:22" ht="15">
      <c r="A5" s="307">
        <v>1</v>
      </c>
      <c r="B5" s="295" t="s">
        <v>27</v>
      </c>
      <c r="C5" s="36" t="s">
        <v>12</v>
      </c>
      <c r="D5" s="37"/>
      <c r="E5" s="138">
        <v>1</v>
      </c>
      <c r="F5" s="139"/>
      <c r="G5" s="140">
        <f>SUM(D5:F5)</f>
        <v>1</v>
      </c>
      <c r="H5" s="138">
        <v>2</v>
      </c>
      <c r="I5" s="139"/>
      <c r="J5" s="139"/>
      <c r="K5" s="140">
        <f>SUM(H5:J5)</f>
        <v>2</v>
      </c>
      <c r="L5" s="141">
        <f>G5+K5</f>
        <v>3</v>
      </c>
      <c r="M5" s="142"/>
      <c r="N5" s="142"/>
      <c r="O5" s="143"/>
      <c r="P5" s="144"/>
      <c r="Q5" s="145">
        <f aca="true" t="shared" si="0" ref="Q5:Q14">L5+P5</f>
        <v>3</v>
      </c>
      <c r="R5" s="143"/>
      <c r="S5" s="143"/>
      <c r="T5" s="143"/>
      <c r="U5" s="144"/>
      <c r="V5" s="146">
        <f aca="true" t="shared" si="1" ref="V5:V14">Q5+U5</f>
        <v>3</v>
      </c>
    </row>
    <row r="6" spans="1:22" ht="15">
      <c r="A6" s="308"/>
      <c r="B6" s="296"/>
      <c r="C6" s="36" t="s">
        <v>11</v>
      </c>
      <c r="D6" s="37"/>
      <c r="E6" s="17">
        <v>391.26</v>
      </c>
      <c r="F6" s="37"/>
      <c r="G6" s="126">
        <f>SUM(D6:F6)</f>
        <v>391.26</v>
      </c>
      <c r="H6" s="39">
        <v>69.49</v>
      </c>
      <c r="I6" s="37"/>
      <c r="J6" s="37"/>
      <c r="K6" s="126">
        <f>SUM(H6:J6)</f>
        <v>69.49</v>
      </c>
      <c r="L6" s="130">
        <f>G6+K6</f>
        <v>460.75</v>
      </c>
      <c r="M6" s="38"/>
      <c r="N6" s="38"/>
      <c r="O6" s="15"/>
      <c r="P6" s="127"/>
      <c r="Q6" s="131">
        <f t="shared" si="0"/>
        <v>460.75</v>
      </c>
      <c r="R6" s="15"/>
      <c r="S6" s="15"/>
      <c r="T6" s="15"/>
      <c r="U6" s="127"/>
      <c r="V6" s="132">
        <f t="shared" si="1"/>
        <v>460.75</v>
      </c>
    </row>
    <row r="7" spans="1:22" ht="15">
      <c r="A7" s="307">
        <v>2</v>
      </c>
      <c r="B7" s="295" t="s">
        <v>14</v>
      </c>
      <c r="C7" s="36" t="s">
        <v>41</v>
      </c>
      <c r="D7" s="40"/>
      <c r="E7" s="139">
        <v>20</v>
      </c>
      <c r="F7" s="139"/>
      <c r="G7" s="140">
        <f>SUM(D7:F7)</f>
        <v>20</v>
      </c>
      <c r="H7" s="147"/>
      <c r="I7" s="142"/>
      <c r="J7" s="142"/>
      <c r="K7" s="140"/>
      <c r="L7" s="141">
        <f>G7+K7</f>
        <v>20</v>
      </c>
      <c r="M7" s="142"/>
      <c r="N7" s="142"/>
      <c r="O7" s="143"/>
      <c r="P7" s="144"/>
      <c r="Q7" s="145">
        <f t="shared" si="0"/>
        <v>20</v>
      </c>
      <c r="R7" s="143"/>
      <c r="S7" s="143"/>
      <c r="T7" s="143"/>
      <c r="U7" s="144"/>
      <c r="V7" s="146">
        <f t="shared" si="1"/>
        <v>20</v>
      </c>
    </row>
    <row r="8" spans="1:22" ht="15">
      <c r="A8" s="308"/>
      <c r="B8" s="296"/>
      <c r="C8" s="36" t="s">
        <v>11</v>
      </c>
      <c r="D8" s="40"/>
      <c r="E8" s="17">
        <v>177.97</v>
      </c>
      <c r="F8" s="37"/>
      <c r="G8" s="126">
        <f>SUM(D8:F8)</f>
        <v>177.97</v>
      </c>
      <c r="H8" s="39"/>
      <c r="I8" s="40"/>
      <c r="J8" s="40"/>
      <c r="K8" s="126"/>
      <c r="L8" s="130">
        <f>G8+K8</f>
        <v>177.97</v>
      </c>
      <c r="M8" s="38"/>
      <c r="N8" s="38"/>
      <c r="O8" s="15"/>
      <c r="P8" s="127"/>
      <c r="Q8" s="131">
        <f t="shared" si="0"/>
        <v>177.97</v>
      </c>
      <c r="R8" s="15"/>
      <c r="S8" s="15"/>
      <c r="T8" s="15"/>
      <c r="U8" s="127"/>
      <c r="V8" s="132">
        <f t="shared" si="1"/>
        <v>177.97</v>
      </c>
    </row>
    <row r="9" spans="1:22" ht="15">
      <c r="A9" s="307">
        <v>3</v>
      </c>
      <c r="B9" s="295" t="s">
        <v>20</v>
      </c>
      <c r="C9" s="36" t="s">
        <v>12</v>
      </c>
      <c r="D9" s="40"/>
      <c r="E9" s="17"/>
      <c r="F9" s="16"/>
      <c r="G9" s="126"/>
      <c r="H9" s="39"/>
      <c r="I9" s="40"/>
      <c r="J9" s="40"/>
      <c r="K9" s="126"/>
      <c r="L9" s="130"/>
      <c r="M9" s="142">
        <v>2</v>
      </c>
      <c r="N9" s="142"/>
      <c r="O9" s="143"/>
      <c r="P9" s="144">
        <f>SUM(M9:O9)</f>
        <v>2</v>
      </c>
      <c r="Q9" s="145">
        <f t="shared" si="0"/>
        <v>2</v>
      </c>
      <c r="R9" s="143">
        <v>3</v>
      </c>
      <c r="S9" s="143"/>
      <c r="T9" s="143"/>
      <c r="U9" s="144">
        <f>SUM(R9:T9)</f>
        <v>3</v>
      </c>
      <c r="V9" s="146">
        <f t="shared" si="1"/>
        <v>5</v>
      </c>
    </row>
    <row r="10" spans="1:22" ht="15">
      <c r="A10" s="308"/>
      <c r="B10" s="296"/>
      <c r="C10" s="36" t="s">
        <v>11</v>
      </c>
      <c r="D10" s="40"/>
      <c r="E10" s="17"/>
      <c r="F10" s="17"/>
      <c r="G10" s="126"/>
      <c r="H10" s="39"/>
      <c r="I10" s="40"/>
      <c r="J10" s="40"/>
      <c r="K10" s="126"/>
      <c r="L10" s="130"/>
      <c r="M10" s="40">
        <v>12.54</v>
      </c>
      <c r="N10" s="38"/>
      <c r="O10" s="15"/>
      <c r="P10" s="127">
        <f>SUM(M10:O10)</f>
        <v>12.54</v>
      </c>
      <c r="Q10" s="131">
        <f t="shared" si="0"/>
        <v>12.54</v>
      </c>
      <c r="R10" s="15">
        <v>18.81</v>
      </c>
      <c r="S10" s="15"/>
      <c r="T10" s="15"/>
      <c r="U10" s="127">
        <f>SUM(R10:T10)</f>
        <v>18.81</v>
      </c>
      <c r="V10" s="132">
        <f t="shared" si="1"/>
        <v>31.349999999999998</v>
      </c>
    </row>
    <row r="11" spans="1:22" ht="15" customHeight="1">
      <c r="A11" s="307">
        <v>4</v>
      </c>
      <c r="B11" s="295" t="s">
        <v>16</v>
      </c>
      <c r="C11" s="36" t="s">
        <v>12</v>
      </c>
      <c r="D11" s="40"/>
      <c r="E11" s="17"/>
      <c r="F11" s="17"/>
      <c r="G11" s="126"/>
      <c r="H11" s="39"/>
      <c r="I11" s="40"/>
      <c r="J11" s="40"/>
      <c r="K11" s="126"/>
      <c r="L11" s="130"/>
      <c r="M11" s="142">
        <v>5</v>
      </c>
      <c r="N11" s="142"/>
      <c r="O11" s="143"/>
      <c r="P11" s="144">
        <f>SUM(M11:O11)</f>
        <v>5</v>
      </c>
      <c r="Q11" s="145">
        <f t="shared" si="0"/>
        <v>5</v>
      </c>
      <c r="R11" s="143"/>
      <c r="S11" s="143"/>
      <c r="T11" s="143"/>
      <c r="U11" s="144"/>
      <c r="V11" s="146">
        <f t="shared" si="1"/>
        <v>5</v>
      </c>
    </row>
    <row r="12" spans="1:22" ht="15">
      <c r="A12" s="308"/>
      <c r="B12" s="296"/>
      <c r="C12" s="36" t="s">
        <v>11</v>
      </c>
      <c r="D12" s="37"/>
      <c r="E12" s="17"/>
      <c r="F12" s="37"/>
      <c r="G12" s="126"/>
      <c r="H12" s="39"/>
      <c r="I12" s="37"/>
      <c r="J12" s="37"/>
      <c r="K12" s="126"/>
      <c r="L12" s="130"/>
      <c r="M12" s="38">
        <v>71.19</v>
      </c>
      <c r="N12" s="38"/>
      <c r="O12" s="15"/>
      <c r="P12" s="127">
        <f>SUM(M12:O12)</f>
        <v>71.19</v>
      </c>
      <c r="Q12" s="131">
        <f t="shared" si="0"/>
        <v>71.19</v>
      </c>
      <c r="R12" s="15"/>
      <c r="S12" s="15"/>
      <c r="T12" s="15"/>
      <c r="U12" s="127"/>
      <c r="V12" s="132">
        <f t="shared" si="1"/>
        <v>71.19</v>
      </c>
    </row>
    <row r="13" spans="1:22" ht="18">
      <c r="A13" s="307">
        <v>5</v>
      </c>
      <c r="B13" s="295" t="s">
        <v>34</v>
      </c>
      <c r="C13" s="41" t="s">
        <v>43</v>
      </c>
      <c r="D13" s="37"/>
      <c r="E13" s="17">
        <v>0.52</v>
      </c>
      <c r="F13" s="37"/>
      <c r="G13" s="126">
        <f>SUM(D13:F13)</f>
        <v>0.52</v>
      </c>
      <c r="H13" s="39"/>
      <c r="I13" s="37"/>
      <c r="J13" s="37"/>
      <c r="K13" s="126"/>
      <c r="L13" s="130">
        <f>G13+K13</f>
        <v>0.52</v>
      </c>
      <c r="M13" s="38"/>
      <c r="N13" s="38"/>
      <c r="O13" s="15"/>
      <c r="P13" s="127"/>
      <c r="Q13" s="131">
        <f t="shared" si="0"/>
        <v>0.52</v>
      </c>
      <c r="R13" s="15"/>
      <c r="S13" s="15"/>
      <c r="T13" s="15">
        <v>0.4</v>
      </c>
      <c r="U13" s="135">
        <f>SUM(R13:T13)</f>
        <v>0.4</v>
      </c>
      <c r="V13" s="132">
        <f t="shared" si="1"/>
        <v>0.92</v>
      </c>
    </row>
    <row r="14" spans="1:22" ht="15">
      <c r="A14" s="308"/>
      <c r="B14" s="296"/>
      <c r="C14" s="36" t="s">
        <v>11</v>
      </c>
      <c r="D14" s="37"/>
      <c r="E14" s="17">
        <v>66.1</v>
      </c>
      <c r="F14" s="37"/>
      <c r="G14" s="126">
        <f>SUM(D14:F14)</f>
        <v>66.1</v>
      </c>
      <c r="H14" s="39"/>
      <c r="I14" s="37"/>
      <c r="J14" s="37"/>
      <c r="K14" s="126"/>
      <c r="L14" s="130">
        <f>G14+K14</f>
        <v>66.1</v>
      </c>
      <c r="M14" s="38"/>
      <c r="N14" s="38"/>
      <c r="O14" s="15"/>
      <c r="P14" s="127"/>
      <c r="Q14" s="131">
        <f t="shared" si="0"/>
        <v>66.1</v>
      </c>
      <c r="R14" s="15"/>
      <c r="S14" s="15"/>
      <c r="T14" s="269">
        <v>3.9</v>
      </c>
      <c r="U14" s="127">
        <f>SUM(R14:T14)</f>
        <v>3.9</v>
      </c>
      <c r="V14" s="132">
        <f t="shared" si="1"/>
        <v>70</v>
      </c>
    </row>
    <row r="15" spans="1:22" ht="18">
      <c r="A15" s="297">
        <v>6</v>
      </c>
      <c r="B15" s="299" t="s">
        <v>44</v>
      </c>
      <c r="C15" s="41" t="s">
        <v>43</v>
      </c>
      <c r="D15" s="42"/>
      <c r="E15" s="42"/>
      <c r="F15" s="42"/>
      <c r="G15" s="126"/>
      <c r="H15" s="42"/>
      <c r="I15" s="42"/>
      <c r="J15" s="42"/>
      <c r="K15" s="126"/>
      <c r="L15" s="130"/>
      <c r="M15" s="42"/>
      <c r="N15" s="149">
        <v>15</v>
      </c>
      <c r="O15" s="150"/>
      <c r="P15" s="144">
        <f aca="true" t="shared" si="2" ref="P15:P22">SUM(M15:O15)</f>
        <v>15</v>
      </c>
      <c r="Q15" s="145">
        <f aca="true" t="shared" si="3" ref="Q15:Q22">L15+P15</f>
        <v>15</v>
      </c>
      <c r="R15" s="150"/>
      <c r="S15" s="150"/>
      <c r="T15" s="150"/>
      <c r="U15" s="144"/>
      <c r="V15" s="146">
        <f aca="true" t="shared" si="4" ref="V15:V27">Q15+U15</f>
        <v>15</v>
      </c>
    </row>
    <row r="16" spans="1:22" ht="15">
      <c r="A16" s="298"/>
      <c r="B16" s="300"/>
      <c r="C16" s="41" t="s">
        <v>11</v>
      </c>
      <c r="D16" s="42"/>
      <c r="E16" s="42"/>
      <c r="F16" s="42"/>
      <c r="G16" s="126"/>
      <c r="H16" s="42"/>
      <c r="I16" s="42"/>
      <c r="J16" s="42"/>
      <c r="K16" s="126"/>
      <c r="L16" s="130"/>
      <c r="M16" s="42"/>
      <c r="N16" s="43">
        <v>303.81</v>
      </c>
      <c r="O16" s="12"/>
      <c r="P16" s="127">
        <f t="shared" si="2"/>
        <v>303.81</v>
      </c>
      <c r="Q16" s="131">
        <f t="shared" si="3"/>
        <v>303.81</v>
      </c>
      <c r="R16" s="12"/>
      <c r="S16" s="12"/>
      <c r="T16" s="12"/>
      <c r="U16" s="127"/>
      <c r="V16" s="132">
        <f t="shared" si="4"/>
        <v>303.81</v>
      </c>
    </row>
    <row r="17" spans="1:22" ht="18">
      <c r="A17" s="297">
        <v>7</v>
      </c>
      <c r="B17" s="299" t="s">
        <v>36</v>
      </c>
      <c r="C17" s="41" t="s">
        <v>43</v>
      </c>
      <c r="D17" s="42"/>
      <c r="E17" s="42"/>
      <c r="F17" s="42"/>
      <c r="G17" s="126"/>
      <c r="H17" s="42"/>
      <c r="I17" s="42"/>
      <c r="J17" s="42"/>
      <c r="K17" s="126"/>
      <c r="L17" s="130"/>
      <c r="M17" s="42"/>
      <c r="N17" s="43">
        <v>34.48</v>
      </c>
      <c r="O17" s="12"/>
      <c r="P17" s="127">
        <f t="shared" si="2"/>
        <v>34.48</v>
      </c>
      <c r="Q17" s="131">
        <f t="shared" si="3"/>
        <v>34.48</v>
      </c>
      <c r="R17" s="12"/>
      <c r="S17" s="12"/>
      <c r="T17" s="12"/>
      <c r="U17" s="127"/>
      <c r="V17" s="132">
        <f t="shared" si="4"/>
        <v>34.48</v>
      </c>
    </row>
    <row r="18" spans="1:22" ht="15">
      <c r="A18" s="298"/>
      <c r="B18" s="300"/>
      <c r="C18" s="41" t="s">
        <v>11</v>
      </c>
      <c r="D18" s="42"/>
      <c r="E18" s="42"/>
      <c r="F18" s="42"/>
      <c r="G18" s="126"/>
      <c r="H18" s="42"/>
      <c r="I18" s="42"/>
      <c r="J18" s="42"/>
      <c r="K18" s="126"/>
      <c r="L18" s="130"/>
      <c r="M18" s="42"/>
      <c r="N18" s="43">
        <v>2465.93</v>
      </c>
      <c r="O18" s="12"/>
      <c r="P18" s="127">
        <f t="shared" si="2"/>
        <v>2465.93</v>
      </c>
      <c r="Q18" s="131">
        <f t="shared" si="3"/>
        <v>2465.93</v>
      </c>
      <c r="R18" s="12"/>
      <c r="S18" s="12"/>
      <c r="T18" s="12"/>
      <c r="U18" s="127"/>
      <c r="V18" s="132">
        <f t="shared" si="4"/>
        <v>2465.93</v>
      </c>
    </row>
    <row r="19" spans="1:22" ht="15">
      <c r="A19" s="297">
        <v>8</v>
      </c>
      <c r="B19" s="299" t="s">
        <v>60</v>
      </c>
      <c r="C19" s="41" t="s">
        <v>41</v>
      </c>
      <c r="D19" s="42"/>
      <c r="E19" s="42"/>
      <c r="F19" s="42"/>
      <c r="G19" s="126"/>
      <c r="H19" s="42"/>
      <c r="I19" s="42"/>
      <c r="J19" s="42"/>
      <c r="K19" s="126"/>
      <c r="L19" s="130"/>
      <c r="M19" s="42"/>
      <c r="N19" s="43"/>
      <c r="O19" s="150">
        <v>38</v>
      </c>
      <c r="P19" s="144">
        <f t="shared" si="2"/>
        <v>38</v>
      </c>
      <c r="Q19" s="145">
        <f t="shared" si="3"/>
        <v>38</v>
      </c>
      <c r="R19" s="150"/>
      <c r="S19" s="150"/>
      <c r="T19" s="150"/>
      <c r="U19" s="144"/>
      <c r="V19" s="146">
        <f t="shared" si="4"/>
        <v>38</v>
      </c>
    </row>
    <row r="20" spans="1:22" ht="15">
      <c r="A20" s="298"/>
      <c r="B20" s="300"/>
      <c r="C20" s="41" t="s">
        <v>11</v>
      </c>
      <c r="D20" s="42"/>
      <c r="E20" s="42"/>
      <c r="F20" s="42"/>
      <c r="G20" s="126"/>
      <c r="H20" s="42"/>
      <c r="I20" s="42"/>
      <c r="J20" s="42"/>
      <c r="K20" s="126"/>
      <c r="L20" s="130"/>
      <c r="M20" s="42"/>
      <c r="N20" s="43"/>
      <c r="O20" s="12">
        <v>1154.1</v>
      </c>
      <c r="P20" s="127">
        <f t="shared" si="2"/>
        <v>1154.1</v>
      </c>
      <c r="Q20" s="131">
        <f t="shared" si="3"/>
        <v>1154.1</v>
      </c>
      <c r="R20" s="12"/>
      <c r="S20" s="12"/>
      <c r="T20" s="12"/>
      <c r="U20" s="127"/>
      <c r="V20" s="132">
        <f t="shared" si="4"/>
        <v>1154.1</v>
      </c>
    </row>
    <row r="21" spans="1:22" ht="15">
      <c r="A21" s="297">
        <v>9</v>
      </c>
      <c r="B21" s="301" t="s">
        <v>63</v>
      </c>
      <c r="C21" s="41" t="s">
        <v>64</v>
      </c>
      <c r="D21" s="42"/>
      <c r="E21" s="42"/>
      <c r="F21" s="42"/>
      <c r="G21" s="126"/>
      <c r="H21" s="42"/>
      <c r="I21" s="42"/>
      <c r="J21" s="42"/>
      <c r="K21" s="126"/>
      <c r="L21" s="130"/>
      <c r="M21" s="42"/>
      <c r="N21" s="43"/>
      <c r="O21" s="12">
        <v>1.25</v>
      </c>
      <c r="P21" s="127">
        <f t="shared" si="2"/>
        <v>1.25</v>
      </c>
      <c r="Q21" s="131">
        <f t="shared" si="3"/>
        <v>1.25</v>
      </c>
      <c r="R21" s="12"/>
      <c r="S21" s="12"/>
      <c r="T21" s="12"/>
      <c r="U21" s="127"/>
      <c r="V21" s="239">
        <f t="shared" si="4"/>
        <v>1.25</v>
      </c>
    </row>
    <row r="22" spans="1:22" ht="15">
      <c r="A22" s="298"/>
      <c r="B22" s="302"/>
      <c r="C22" s="41" t="s">
        <v>11</v>
      </c>
      <c r="D22" s="42"/>
      <c r="E22" s="42"/>
      <c r="F22" s="42"/>
      <c r="G22" s="126"/>
      <c r="H22" s="42"/>
      <c r="I22" s="42"/>
      <c r="J22" s="42"/>
      <c r="K22" s="126"/>
      <c r="L22" s="130"/>
      <c r="M22" s="42"/>
      <c r="N22" s="43"/>
      <c r="O22" s="12">
        <v>146.25</v>
      </c>
      <c r="P22" s="127">
        <f t="shared" si="2"/>
        <v>146.25</v>
      </c>
      <c r="Q22" s="131">
        <f t="shared" si="3"/>
        <v>146.25</v>
      </c>
      <c r="R22" s="12"/>
      <c r="S22" s="12"/>
      <c r="T22" s="12"/>
      <c r="U22" s="127"/>
      <c r="V22" s="132">
        <f t="shared" si="4"/>
        <v>146.25</v>
      </c>
    </row>
    <row r="23" spans="1:22" ht="15">
      <c r="A23" s="297">
        <v>10</v>
      </c>
      <c r="B23" s="295" t="s">
        <v>29</v>
      </c>
      <c r="C23" s="36" t="s">
        <v>12</v>
      </c>
      <c r="D23" s="42"/>
      <c r="E23" s="42"/>
      <c r="F23" s="42"/>
      <c r="G23" s="126"/>
      <c r="H23" s="42"/>
      <c r="I23" s="42"/>
      <c r="J23" s="42"/>
      <c r="K23" s="126"/>
      <c r="L23" s="130"/>
      <c r="M23" s="42"/>
      <c r="N23" s="43"/>
      <c r="O23" s="12"/>
      <c r="P23" s="127"/>
      <c r="Q23" s="131"/>
      <c r="R23" s="12">
        <v>1</v>
      </c>
      <c r="S23" s="12"/>
      <c r="T23" s="12"/>
      <c r="U23" s="144">
        <f>SUM(R23:T23)</f>
        <v>1</v>
      </c>
      <c r="V23" s="146">
        <f>Q23+U23</f>
        <v>1</v>
      </c>
    </row>
    <row r="24" spans="1:22" ht="15">
      <c r="A24" s="298"/>
      <c r="B24" s="296"/>
      <c r="C24" s="36" t="s">
        <v>11</v>
      </c>
      <c r="D24" s="42"/>
      <c r="E24" s="42"/>
      <c r="F24" s="42"/>
      <c r="G24" s="126"/>
      <c r="H24" s="42"/>
      <c r="I24" s="42"/>
      <c r="J24" s="42"/>
      <c r="K24" s="126"/>
      <c r="L24" s="130"/>
      <c r="M24" s="42"/>
      <c r="N24" s="43"/>
      <c r="O24" s="12"/>
      <c r="P24" s="127"/>
      <c r="Q24" s="131"/>
      <c r="R24" s="12">
        <v>283.9</v>
      </c>
      <c r="S24" s="12"/>
      <c r="T24" s="12"/>
      <c r="U24" s="127">
        <f>SUM(R24:T24)</f>
        <v>283.9</v>
      </c>
      <c r="V24" s="132">
        <f>Q24+U24</f>
        <v>283.9</v>
      </c>
    </row>
    <row r="25" spans="1:22" ht="15">
      <c r="A25" s="297">
        <v>11</v>
      </c>
      <c r="B25" s="299" t="s">
        <v>40</v>
      </c>
      <c r="C25" s="36" t="s">
        <v>41</v>
      </c>
      <c r="D25" s="42"/>
      <c r="E25" s="42"/>
      <c r="F25" s="42"/>
      <c r="G25" s="126"/>
      <c r="H25" s="42"/>
      <c r="I25" s="42"/>
      <c r="J25" s="42"/>
      <c r="K25" s="126"/>
      <c r="L25" s="130"/>
      <c r="M25" s="42"/>
      <c r="N25" s="43"/>
      <c r="O25" s="12"/>
      <c r="P25" s="127"/>
      <c r="Q25" s="131"/>
      <c r="R25" s="12"/>
      <c r="S25" s="12"/>
      <c r="T25" s="12">
        <v>0.5</v>
      </c>
      <c r="U25" s="135">
        <f>SUM(R25:T25)</f>
        <v>0.5</v>
      </c>
      <c r="V25" s="137">
        <f>Q25+U25</f>
        <v>0.5</v>
      </c>
    </row>
    <row r="26" spans="1:22" ht="15">
      <c r="A26" s="298"/>
      <c r="B26" s="300"/>
      <c r="C26" s="36" t="s">
        <v>11</v>
      </c>
      <c r="D26" s="42"/>
      <c r="E26" s="42"/>
      <c r="F26" s="42"/>
      <c r="G26" s="126"/>
      <c r="H26" s="42"/>
      <c r="I26" s="42"/>
      <c r="J26" s="42"/>
      <c r="K26" s="126"/>
      <c r="L26" s="130"/>
      <c r="M26" s="42"/>
      <c r="N26" s="43"/>
      <c r="O26" s="12"/>
      <c r="P26" s="127"/>
      <c r="Q26" s="131"/>
      <c r="R26" s="12"/>
      <c r="S26" s="12"/>
      <c r="T26" s="12">
        <v>122.88</v>
      </c>
      <c r="U26" s="127">
        <f>SUM(R26:T26)</f>
        <v>122.88</v>
      </c>
      <c r="V26" s="132">
        <f>Q26+U26</f>
        <v>122.88</v>
      </c>
    </row>
    <row r="27" spans="1:22" ht="15">
      <c r="A27" s="52">
        <v>12</v>
      </c>
      <c r="B27" s="44" t="s">
        <v>38</v>
      </c>
      <c r="C27" s="41" t="s">
        <v>11</v>
      </c>
      <c r="D27" s="42"/>
      <c r="E27" s="42"/>
      <c r="F27" s="42"/>
      <c r="G27" s="126"/>
      <c r="H27" s="42">
        <v>16.96</v>
      </c>
      <c r="I27" s="42">
        <v>50</v>
      </c>
      <c r="J27" s="42"/>
      <c r="K27" s="126">
        <f>SUM(H27:J27)</f>
        <v>66.96000000000001</v>
      </c>
      <c r="L27" s="130">
        <f>G27+K27</f>
        <v>66.96000000000001</v>
      </c>
      <c r="M27" s="42">
        <v>51.64</v>
      </c>
      <c r="N27" s="43"/>
      <c r="O27" s="12"/>
      <c r="P27" s="127">
        <f>SUM(M27:O27)</f>
        <v>51.64</v>
      </c>
      <c r="Q27" s="131">
        <f>L27+P27</f>
        <v>118.60000000000001</v>
      </c>
      <c r="R27" s="12"/>
      <c r="S27" s="12"/>
      <c r="T27" s="12"/>
      <c r="U27" s="127"/>
      <c r="V27" s="132">
        <f t="shared" si="4"/>
        <v>118.60000000000001</v>
      </c>
    </row>
    <row r="28" spans="1:22" ht="14.25">
      <c r="A28" s="14"/>
      <c r="B28" s="263" t="s">
        <v>39</v>
      </c>
      <c r="C28" s="264" t="s">
        <v>11</v>
      </c>
      <c r="D28" s="265"/>
      <c r="E28" s="265">
        <f>E16+E18+E27+E6+E8+E10+E12+E14+E20+E22</f>
        <v>635.33</v>
      </c>
      <c r="F28" s="265"/>
      <c r="G28" s="266">
        <f>SUM(D28:F28)</f>
        <v>635.33</v>
      </c>
      <c r="H28" s="265">
        <f>H16+H18+H27+H6+H8+H10+H12+H14+H20+H22</f>
        <v>86.44999999999999</v>
      </c>
      <c r="I28" s="265">
        <f>I16+I18+I27+I6+I8+I10+I12+I14+I20+I22</f>
        <v>50</v>
      </c>
      <c r="J28" s="265"/>
      <c r="K28" s="266">
        <f>SUM(H28:J28)</f>
        <v>136.45</v>
      </c>
      <c r="L28" s="203">
        <f>G28+K28</f>
        <v>771.78</v>
      </c>
      <c r="M28" s="265">
        <f>M16+M18+M27+M6+M8+M10+M12+M14+M20+M22</f>
        <v>135.37</v>
      </c>
      <c r="N28" s="265">
        <f>N16+N18+N27+N6+N8+N10+N12+N14+N20+N22</f>
        <v>2769.74</v>
      </c>
      <c r="O28" s="265">
        <f>O16+O18+O27+O6+O8+O10+O12+O14+O20+O22</f>
        <v>1300.35</v>
      </c>
      <c r="P28" s="266">
        <f>SUM(M28:O28)</f>
        <v>4205.459999999999</v>
      </c>
      <c r="Q28" s="267">
        <f>L28+P28</f>
        <v>4977.239999999999</v>
      </c>
      <c r="R28" s="265">
        <f>R16+R18+R27+R6+R8+R10+R12+R14+R20+R22+R24</f>
        <v>302.71</v>
      </c>
      <c r="S28" s="268"/>
      <c r="T28" s="268">
        <f>T16+T18+T27+T6+T8+T10+T12+T14+T26</f>
        <v>126.78</v>
      </c>
      <c r="U28" s="266">
        <f>SUM(R28:T28)</f>
        <v>429.49</v>
      </c>
      <c r="V28" s="267">
        <f>Q28+U28</f>
        <v>5406.729999999999</v>
      </c>
    </row>
  </sheetData>
  <sheetProtection/>
  <mergeCells count="28">
    <mergeCell ref="C2:C3"/>
    <mergeCell ref="B15:B16"/>
    <mergeCell ref="B7:B8"/>
    <mergeCell ref="A1:V1"/>
    <mergeCell ref="B17:B18"/>
    <mergeCell ref="A9:A10"/>
    <mergeCell ref="A11:A12"/>
    <mergeCell ref="B13:B14"/>
    <mergeCell ref="A13:A14"/>
    <mergeCell ref="A4:F4"/>
    <mergeCell ref="A2:A3"/>
    <mergeCell ref="B2:B3"/>
    <mergeCell ref="A19:A20"/>
    <mergeCell ref="B19:B20"/>
    <mergeCell ref="A17:A18"/>
    <mergeCell ref="A5:A6"/>
    <mergeCell ref="A7:A8"/>
    <mergeCell ref="B5:B6"/>
    <mergeCell ref="D2:V2"/>
    <mergeCell ref="B9:B10"/>
    <mergeCell ref="A15:A16"/>
    <mergeCell ref="A25:A26"/>
    <mergeCell ref="B25:B26"/>
    <mergeCell ref="A23:A24"/>
    <mergeCell ref="B23:B24"/>
    <mergeCell ref="A21:A22"/>
    <mergeCell ref="B21:B22"/>
    <mergeCell ref="B11:B12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8"/>
  <sheetViews>
    <sheetView zoomScale="70" zoomScaleNormal="70" zoomScalePageLayoutView="0" workbookViewId="0" topLeftCell="A1">
      <selection activeCell="B5" sqref="B5:C6"/>
    </sheetView>
  </sheetViews>
  <sheetFormatPr defaultColWidth="8.796875" defaultRowHeight="14.25"/>
  <cols>
    <col min="1" max="1" width="4.5" style="0" customWidth="1"/>
    <col min="2" max="2" width="25.5" style="0" customWidth="1"/>
    <col min="3" max="3" width="4.8984375" style="0" customWidth="1"/>
    <col min="4" max="4" width="6.5" style="0" bestFit="1" customWidth="1"/>
    <col min="5" max="5" width="7.5" style="0" bestFit="1" customWidth="1"/>
    <col min="6" max="6" width="5.09765625" style="0" bestFit="1" customWidth="1"/>
    <col min="7" max="7" width="8.5" style="0" customWidth="1"/>
    <col min="8" max="8" width="6.59765625" style="0" bestFit="1" customWidth="1"/>
    <col min="9" max="9" width="5.3984375" style="0" bestFit="1" customWidth="1"/>
    <col min="10" max="10" width="6.3984375" style="0" bestFit="1" customWidth="1"/>
    <col min="12" max="12" width="9.3984375" style="0" customWidth="1"/>
    <col min="13" max="13" width="5.3984375" style="0" bestFit="1" customWidth="1"/>
    <col min="14" max="14" width="6.5" style="0" bestFit="1" customWidth="1"/>
    <col min="15" max="15" width="8.3984375" style="0" bestFit="1" customWidth="1"/>
    <col min="16" max="16" width="9.3984375" style="0" customWidth="1"/>
    <col min="17" max="17" width="8.5" style="0" customWidth="1"/>
    <col min="18" max="18" width="7.59765625" style="0" bestFit="1" customWidth="1"/>
    <col min="19" max="19" width="6.69921875" style="0" bestFit="1" customWidth="1"/>
    <col min="20" max="20" width="7.5" style="0" bestFit="1" customWidth="1"/>
    <col min="21" max="21" width="10" style="0" customWidth="1"/>
  </cols>
  <sheetData>
    <row r="1" spans="1:22" ht="20.25">
      <c r="A1" s="312" t="s">
        <v>78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</row>
    <row r="2" spans="1:22" ht="18.75" customHeight="1">
      <c r="A2" s="305" t="s">
        <v>0</v>
      </c>
      <c r="B2" s="305" t="s">
        <v>1</v>
      </c>
      <c r="C2" s="305" t="s">
        <v>2</v>
      </c>
      <c r="D2" s="309" t="s">
        <v>3</v>
      </c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1"/>
    </row>
    <row r="3" spans="1:22" ht="45">
      <c r="A3" s="306"/>
      <c r="B3" s="306"/>
      <c r="C3" s="306"/>
      <c r="D3" s="243" t="s">
        <v>47</v>
      </c>
      <c r="E3" s="243" t="s">
        <v>48</v>
      </c>
      <c r="F3" s="243" t="s">
        <v>49</v>
      </c>
      <c r="G3" s="244" t="s">
        <v>4</v>
      </c>
      <c r="H3" s="243" t="s">
        <v>50</v>
      </c>
      <c r="I3" s="243" t="s">
        <v>51</v>
      </c>
      <c r="J3" s="243" t="s">
        <v>52</v>
      </c>
      <c r="K3" s="244" t="s">
        <v>5</v>
      </c>
      <c r="L3" s="245" t="s">
        <v>6</v>
      </c>
      <c r="M3" s="243" t="s">
        <v>53</v>
      </c>
      <c r="N3" s="243" t="s">
        <v>54</v>
      </c>
      <c r="O3" s="243" t="s">
        <v>55</v>
      </c>
      <c r="P3" s="244" t="s">
        <v>7</v>
      </c>
      <c r="Q3" s="245" t="s">
        <v>8</v>
      </c>
      <c r="R3" s="243" t="s">
        <v>56</v>
      </c>
      <c r="S3" s="243" t="s">
        <v>57</v>
      </c>
      <c r="T3" s="243" t="s">
        <v>58</v>
      </c>
      <c r="U3" s="244" t="s">
        <v>9</v>
      </c>
      <c r="V3" s="245" t="s">
        <v>10</v>
      </c>
    </row>
    <row r="4" spans="1:22" ht="15">
      <c r="A4" s="303" t="s">
        <v>68</v>
      </c>
      <c r="B4" s="304"/>
      <c r="C4" s="304"/>
      <c r="D4" s="304"/>
      <c r="E4" s="304"/>
      <c r="F4" s="304"/>
      <c r="G4" s="246"/>
      <c r="H4" s="247"/>
      <c r="I4" s="247"/>
      <c r="J4" s="247"/>
      <c r="K4" s="246"/>
      <c r="L4" s="248"/>
      <c r="M4" s="247"/>
      <c r="N4" s="247"/>
      <c r="O4" s="247"/>
      <c r="P4" s="246"/>
      <c r="Q4" s="248"/>
      <c r="R4" s="247"/>
      <c r="S4" s="247"/>
      <c r="T4" s="247"/>
      <c r="U4" s="246"/>
      <c r="V4" s="249"/>
    </row>
    <row r="5" spans="1:22" ht="15">
      <c r="A5" s="341">
        <v>1</v>
      </c>
      <c r="B5" s="339" t="s">
        <v>30</v>
      </c>
      <c r="C5" s="74" t="s">
        <v>41</v>
      </c>
      <c r="D5" s="26"/>
      <c r="E5" s="26"/>
      <c r="F5" s="26"/>
      <c r="G5" s="126"/>
      <c r="H5" s="187">
        <v>5</v>
      </c>
      <c r="I5" s="187"/>
      <c r="J5" s="187"/>
      <c r="K5" s="140">
        <f aca="true" t="shared" si="0" ref="K5:K10">SUM(H5:J5)</f>
        <v>5</v>
      </c>
      <c r="L5" s="141">
        <f aca="true" t="shared" si="1" ref="L5:L10">G5+K5</f>
        <v>5</v>
      </c>
      <c r="M5" s="188"/>
      <c r="N5" s="189"/>
      <c r="O5" s="190"/>
      <c r="P5" s="176"/>
      <c r="Q5" s="177">
        <f aca="true" t="shared" si="2" ref="Q5:Q12">L5+P5</f>
        <v>5</v>
      </c>
      <c r="R5" s="190"/>
      <c r="S5" s="190"/>
      <c r="T5" s="190"/>
      <c r="U5" s="176"/>
      <c r="V5" s="178">
        <f aca="true" t="shared" si="3" ref="V5:V12">Q5+U5</f>
        <v>5</v>
      </c>
    </row>
    <row r="6" spans="1:22" ht="15">
      <c r="A6" s="342"/>
      <c r="B6" s="340"/>
      <c r="C6" s="74" t="s">
        <v>11</v>
      </c>
      <c r="D6" s="26"/>
      <c r="E6" s="26"/>
      <c r="F6" s="26"/>
      <c r="G6" s="126"/>
      <c r="H6" s="77">
        <v>64.83</v>
      </c>
      <c r="I6" s="26"/>
      <c r="J6" s="26"/>
      <c r="K6" s="126">
        <f t="shared" si="0"/>
        <v>64.83</v>
      </c>
      <c r="L6" s="130">
        <f t="shared" si="1"/>
        <v>64.83</v>
      </c>
      <c r="M6" s="75"/>
      <c r="N6" s="76"/>
      <c r="O6" s="10"/>
      <c r="P6" s="170"/>
      <c r="Q6" s="167">
        <f t="shared" si="2"/>
        <v>64.83</v>
      </c>
      <c r="R6" s="10"/>
      <c r="S6" s="10"/>
      <c r="T6" s="10"/>
      <c r="U6" s="170"/>
      <c r="V6" s="166">
        <f t="shared" si="3"/>
        <v>64.83</v>
      </c>
    </row>
    <row r="7" spans="1:22" ht="15">
      <c r="A7" s="341">
        <v>2</v>
      </c>
      <c r="B7" s="339" t="s">
        <v>31</v>
      </c>
      <c r="C7" s="74" t="s">
        <v>12</v>
      </c>
      <c r="D7" s="26"/>
      <c r="E7" s="26"/>
      <c r="F7" s="26"/>
      <c r="G7" s="126"/>
      <c r="H7" s="77"/>
      <c r="I7" s="26"/>
      <c r="J7" s="187">
        <v>1</v>
      </c>
      <c r="K7" s="140">
        <f t="shared" si="0"/>
        <v>1</v>
      </c>
      <c r="L7" s="141">
        <f t="shared" si="1"/>
        <v>1</v>
      </c>
      <c r="M7" s="188"/>
      <c r="N7" s="189"/>
      <c r="O7" s="190"/>
      <c r="P7" s="176"/>
      <c r="Q7" s="177">
        <f t="shared" si="2"/>
        <v>1</v>
      </c>
      <c r="R7" s="190"/>
      <c r="S7" s="190"/>
      <c r="T7" s="190"/>
      <c r="U7" s="176"/>
      <c r="V7" s="178">
        <f t="shared" si="3"/>
        <v>1</v>
      </c>
    </row>
    <row r="8" spans="1:22" ht="15">
      <c r="A8" s="342"/>
      <c r="B8" s="340"/>
      <c r="C8" s="74" t="s">
        <v>11</v>
      </c>
      <c r="D8" s="26"/>
      <c r="E8" s="26"/>
      <c r="F8" s="26"/>
      <c r="G8" s="126"/>
      <c r="H8" s="77"/>
      <c r="I8" s="26"/>
      <c r="J8" s="26">
        <v>23.27</v>
      </c>
      <c r="K8" s="126">
        <f t="shared" si="0"/>
        <v>23.27</v>
      </c>
      <c r="L8" s="130">
        <f t="shared" si="1"/>
        <v>23.27</v>
      </c>
      <c r="M8" s="75"/>
      <c r="N8" s="76"/>
      <c r="O8" s="10"/>
      <c r="P8" s="170"/>
      <c r="Q8" s="167">
        <f t="shared" si="2"/>
        <v>23.27</v>
      </c>
      <c r="R8" s="10"/>
      <c r="S8" s="10"/>
      <c r="T8" s="10"/>
      <c r="U8" s="170"/>
      <c r="V8" s="166">
        <f t="shared" si="3"/>
        <v>23.27</v>
      </c>
    </row>
    <row r="9" spans="1:22" ht="15">
      <c r="A9" s="341">
        <v>3</v>
      </c>
      <c r="B9" s="339" t="s">
        <v>33</v>
      </c>
      <c r="C9" s="74" t="s">
        <v>37</v>
      </c>
      <c r="D9" s="26"/>
      <c r="E9" s="26"/>
      <c r="F9" s="26"/>
      <c r="G9" s="126"/>
      <c r="H9" s="77"/>
      <c r="I9" s="26"/>
      <c r="J9" s="26">
        <v>3.48</v>
      </c>
      <c r="K9" s="126">
        <f t="shared" si="0"/>
        <v>3.48</v>
      </c>
      <c r="L9" s="130">
        <f t="shared" si="1"/>
        <v>3.48</v>
      </c>
      <c r="M9" s="75"/>
      <c r="N9" s="76"/>
      <c r="O9" s="10"/>
      <c r="P9" s="170"/>
      <c r="Q9" s="167">
        <f t="shared" si="2"/>
        <v>3.48</v>
      </c>
      <c r="R9" s="10"/>
      <c r="S9" s="10"/>
      <c r="T9" s="10"/>
      <c r="U9" s="170"/>
      <c r="V9" s="166">
        <f t="shared" si="3"/>
        <v>3.48</v>
      </c>
    </row>
    <row r="10" spans="1:22" ht="15">
      <c r="A10" s="342"/>
      <c r="B10" s="340"/>
      <c r="C10" s="74" t="s">
        <v>11</v>
      </c>
      <c r="D10" s="26"/>
      <c r="E10" s="26"/>
      <c r="F10" s="26"/>
      <c r="G10" s="126"/>
      <c r="H10" s="77"/>
      <c r="I10" s="26"/>
      <c r="J10" s="26">
        <v>261.86</v>
      </c>
      <c r="K10" s="126">
        <f t="shared" si="0"/>
        <v>261.86</v>
      </c>
      <c r="L10" s="130">
        <f t="shared" si="1"/>
        <v>261.86</v>
      </c>
      <c r="M10" s="75"/>
      <c r="N10" s="76"/>
      <c r="O10" s="10"/>
      <c r="P10" s="170"/>
      <c r="Q10" s="167">
        <f t="shared" si="2"/>
        <v>261.86</v>
      </c>
      <c r="R10" s="10"/>
      <c r="S10" s="10"/>
      <c r="T10" s="10"/>
      <c r="U10" s="170"/>
      <c r="V10" s="166">
        <f t="shared" si="3"/>
        <v>261.86</v>
      </c>
    </row>
    <row r="11" spans="1:22" ht="15">
      <c r="A11" s="341">
        <v>4</v>
      </c>
      <c r="B11" s="339" t="s">
        <v>20</v>
      </c>
      <c r="C11" s="74" t="s">
        <v>12</v>
      </c>
      <c r="D11" s="26"/>
      <c r="E11" s="26"/>
      <c r="F11" s="26"/>
      <c r="G11" s="126"/>
      <c r="H11" s="26"/>
      <c r="I11" s="26"/>
      <c r="J11" s="26"/>
      <c r="K11" s="126"/>
      <c r="L11" s="130"/>
      <c r="M11" s="75"/>
      <c r="N11" s="189">
        <v>4</v>
      </c>
      <c r="O11" s="190"/>
      <c r="P11" s="176">
        <f>SUM(M11:O11)</f>
        <v>4</v>
      </c>
      <c r="Q11" s="177">
        <f t="shared" si="2"/>
        <v>4</v>
      </c>
      <c r="R11" s="190"/>
      <c r="S11" s="190"/>
      <c r="T11" s="190"/>
      <c r="U11" s="176"/>
      <c r="V11" s="178">
        <f t="shared" si="3"/>
        <v>4</v>
      </c>
    </row>
    <row r="12" spans="1:22" ht="15">
      <c r="A12" s="342"/>
      <c r="B12" s="340"/>
      <c r="C12" s="74" t="s">
        <v>11</v>
      </c>
      <c r="D12" s="26"/>
      <c r="E12" s="26"/>
      <c r="F12" s="26"/>
      <c r="G12" s="126"/>
      <c r="H12" s="26"/>
      <c r="I12" s="26"/>
      <c r="J12" s="26"/>
      <c r="K12" s="126"/>
      <c r="L12" s="130"/>
      <c r="M12" s="78"/>
      <c r="N12" s="76">
        <v>31.85</v>
      </c>
      <c r="O12" s="10"/>
      <c r="P12" s="170">
        <f>SUM(M12:O12)</f>
        <v>31.85</v>
      </c>
      <c r="Q12" s="167">
        <f t="shared" si="2"/>
        <v>31.85</v>
      </c>
      <c r="R12" s="10"/>
      <c r="S12" s="10"/>
      <c r="T12" s="10"/>
      <c r="U12" s="170"/>
      <c r="V12" s="166">
        <f t="shared" si="3"/>
        <v>31.85</v>
      </c>
    </row>
    <row r="13" spans="1:22" ht="15">
      <c r="A13" s="297">
        <v>5</v>
      </c>
      <c r="B13" s="299" t="s">
        <v>16</v>
      </c>
      <c r="C13" s="41" t="s">
        <v>12</v>
      </c>
      <c r="D13" s="42"/>
      <c r="E13" s="42"/>
      <c r="F13" s="42"/>
      <c r="G13" s="126"/>
      <c r="H13" s="42"/>
      <c r="I13" s="42">
        <v>7</v>
      </c>
      <c r="J13" s="42"/>
      <c r="K13" s="126">
        <f aca="true" t="shared" si="4" ref="K13:K18">SUM(H13:J13)</f>
        <v>7</v>
      </c>
      <c r="L13" s="130">
        <f aca="true" t="shared" si="5" ref="L13:L18">G13+K13</f>
        <v>7</v>
      </c>
      <c r="M13" s="42"/>
      <c r="N13" s="48"/>
      <c r="O13" s="22"/>
      <c r="P13" s="170"/>
      <c r="Q13" s="167">
        <f aca="true" t="shared" si="6" ref="Q13:Q18">L13+P13</f>
        <v>7</v>
      </c>
      <c r="R13" s="22"/>
      <c r="S13" s="22"/>
      <c r="T13" s="22"/>
      <c r="U13" s="170"/>
      <c r="V13" s="166">
        <f aca="true" t="shared" si="7" ref="V13:V18">Q13+U13</f>
        <v>7</v>
      </c>
    </row>
    <row r="14" spans="1:22" ht="15">
      <c r="A14" s="298"/>
      <c r="B14" s="300"/>
      <c r="C14" s="41" t="s">
        <v>11</v>
      </c>
      <c r="D14" s="42"/>
      <c r="E14" s="42"/>
      <c r="F14" s="42"/>
      <c r="G14" s="126"/>
      <c r="H14" s="42"/>
      <c r="I14" s="42">
        <v>71.19</v>
      </c>
      <c r="J14" s="42"/>
      <c r="K14" s="126">
        <f t="shared" si="4"/>
        <v>71.19</v>
      </c>
      <c r="L14" s="130">
        <f t="shared" si="5"/>
        <v>71.19</v>
      </c>
      <c r="M14" s="42"/>
      <c r="N14" s="48"/>
      <c r="O14" s="22"/>
      <c r="P14" s="170"/>
      <c r="Q14" s="167">
        <f t="shared" si="6"/>
        <v>71.19</v>
      </c>
      <c r="R14" s="22"/>
      <c r="S14" s="22"/>
      <c r="T14" s="22"/>
      <c r="U14" s="170"/>
      <c r="V14" s="166">
        <f t="shared" si="7"/>
        <v>71.19</v>
      </c>
    </row>
    <row r="15" spans="1:22" ht="15">
      <c r="A15" s="297">
        <v>6</v>
      </c>
      <c r="B15" s="299" t="s">
        <v>59</v>
      </c>
      <c r="C15" s="41" t="s">
        <v>41</v>
      </c>
      <c r="D15" s="42"/>
      <c r="E15" s="42"/>
      <c r="F15" s="42"/>
      <c r="G15" s="126"/>
      <c r="H15" s="42"/>
      <c r="I15" s="42"/>
      <c r="J15" s="42"/>
      <c r="K15" s="126"/>
      <c r="L15" s="130"/>
      <c r="M15" s="42"/>
      <c r="N15" s="48"/>
      <c r="O15" s="111">
        <v>28</v>
      </c>
      <c r="P15" s="170">
        <f>O15</f>
        <v>28</v>
      </c>
      <c r="Q15" s="167">
        <f t="shared" si="6"/>
        <v>28</v>
      </c>
      <c r="R15" s="22">
        <v>2</v>
      </c>
      <c r="S15" s="22"/>
      <c r="T15" s="22"/>
      <c r="U15" s="170">
        <f>SUM(R15:T15)</f>
        <v>2</v>
      </c>
      <c r="V15" s="166">
        <f t="shared" si="7"/>
        <v>30</v>
      </c>
    </row>
    <row r="16" spans="1:22" ht="15">
      <c r="A16" s="298"/>
      <c r="B16" s="300"/>
      <c r="C16" s="41" t="s">
        <v>11</v>
      </c>
      <c r="D16" s="42"/>
      <c r="E16" s="42"/>
      <c r="F16" s="42"/>
      <c r="G16" s="126"/>
      <c r="H16" s="42"/>
      <c r="I16" s="42"/>
      <c r="J16" s="42"/>
      <c r="K16" s="126"/>
      <c r="L16" s="130"/>
      <c r="M16" s="42"/>
      <c r="N16" s="48"/>
      <c r="O16" s="22">
        <v>1516.02</v>
      </c>
      <c r="P16" s="170">
        <f>O16</f>
        <v>1516.02</v>
      </c>
      <c r="Q16" s="167">
        <f t="shared" si="6"/>
        <v>1516.02</v>
      </c>
      <c r="R16" s="22">
        <v>181.28</v>
      </c>
      <c r="S16" s="22"/>
      <c r="T16" s="22"/>
      <c r="U16" s="170">
        <f>SUM(R16:T16)</f>
        <v>181.28</v>
      </c>
      <c r="V16" s="166">
        <f t="shared" si="7"/>
        <v>1697.3</v>
      </c>
    </row>
    <row r="17" spans="1:22" ht="15">
      <c r="A17" s="52">
        <v>7</v>
      </c>
      <c r="B17" s="44" t="s">
        <v>38</v>
      </c>
      <c r="C17" s="41" t="s">
        <v>11</v>
      </c>
      <c r="D17" s="42"/>
      <c r="E17" s="42">
        <v>16.95</v>
      </c>
      <c r="F17" s="42"/>
      <c r="G17" s="126">
        <f>SUM(D17:F17)</f>
        <v>16.95</v>
      </c>
      <c r="H17" s="42"/>
      <c r="I17" s="42"/>
      <c r="J17" s="42"/>
      <c r="K17" s="126"/>
      <c r="L17" s="130">
        <f t="shared" si="5"/>
        <v>16.95</v>
      </c>
      <c r="M17" s="42">
        <v>40.42</v>
      </c>
      <c r="N17" s="48">
        <v>110.96</v>
      </c>
      <c r="O17" s="22"/>
      <c r="P17" s="170">
        <f>SUM(M17:O17)</f>
        <v>151.38</v>
      </c>
      <c r="Q17" s="167">
        <f t="shared" si="6"/>
        <v>168.32999999999998</v>
      </c>
      <c r="R17" s="22"/>
      <c r="S17" s="22"/>
      <c r="T17" s="22"/>
      <c r="U17" s="170"/>
      <c r="V17" s="166">
        <f t="shared" si="7"/>
        <v>168.32999999999998</v>
      </c>
    </row>
    <row r="18" spans="1:22" ht="14.25">
      <c r="A18" s="6"/>
      <c r="B18" s="270" t="s">
        <v>13</v>
      </c>
      <c r="C18" s="271" t="s">
        <v>11</v>
      </c>
      <c r="D18" s="51"/>
      <c r="E18" s="51">
        <f>E6+E8+E10+E12+E14+E16+E17</f>
        <v>16.95</v>
      </c>
      <c r="F18" s="51"/>
      <c r="G18" s="198">
        <f>SUM(D18:F18)</f>
        <v>16.95</v>
      </c>
      <c r="H18" s="51">
        <f>H6+H8+H10+H12+H14+H16+H17</f>
        <v>64.83</v>
      </c>
      <c r="I18" s="51">
        <f>I6+I8+I10+I12+I14+I16+I17</f>
        <v>71.19</v>
      </c>
      <c r="J18" s="51">
        <f>J6+J8+J10+J12+J14+J16+J17</f>
        <v>285.13</v>
      </c>
      <c r="K18" s="198">
        <f t="shared" si="4"/>
        <v>421.15</v>
      </c>
      <c r="L18" s="203">
        <f t="shared" si="5"/>
        <v>438.09999999999997</v>
      </c>
      <c r="M18" s="51">
        <f>M6+M8+M10+M12+M14+M16+M17</f>
        <v>40.42</v>
      </c>
      <c r="N18" s="279">
        <f>N6+N8+N10+N12+N14+N16+N17</f>
        <v>142.81</v>
      </c>
      <c r="O18" s="287">
        <f>O6+O8+O10+O12+O14+O16+O17</f>
        <v>1516.02</v>
      </c>
      <c r="P18" s="200">
        <f>P17+P16+P12</f>
        <v>1699.25</v>
      </c>
      <c r="Q18" s="288">
        <f t="shared" si="6"/>
        <v>2137.35</v>
      </c>
      <c r="R18" s="289">
        <f>R6+R8+R10+R12+R14+R16+R17</f>
        <v>181.28</v>
      </c>
      <c r="S18" s="289"/>
      <c r="T18" s="289"/>
      <c r="U18" s="200">
        <f>SUM(R18:T18)</f>
        <v>181.28</v>
      </c>
      <c r="V18" s="201">
        <f t="shared" si="7"/>
        <v>2318.63</v>
      </c>
    </row>
  </sheetData>
  <sheetProtection/>
  <mergeCells count="18">
    <mergeCell ref="A13:A14"/>
    <mergeCell ref="B13:B14"/>
    <mergeCell ref="A15:A16"/>
    <mergeCell ref="B15:B16"/>
    <mergeCell ref="A2:A3"/>
    <mergeCell ref="B2:B3"/>
    <mergeCell ref="A5:A6"/>
    <mergeCell ref="A4:F4"/>
    <mergeCell ref="A1:V1"/>
    <mergeCell ref="D2:V2"/>
    <mergeCell ref="B5:B6"/>
    <mergeCell ref="A11:A12"/>
    <mergeCell ref="B11:B12"/>
    <mergeCell ref="A7:A8"/>
    <mergeCell ref="B7:B8"/>
    <mergeCell ref="A9:A10"/>
    <mergeCell ref="B9:B10"/>
    <mergeCell ref="C2:C3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9"/>
  <sheetViews>
    <sheetView zoomScale="70" zoomScaleNormal="70" zoomScalePageLayoutView="0" workbookViewId="0" topLeftCell="A1">
      <selection activeCell="O13" sqref="O13"/>
    </sheetView>
  </sheetViews>
  <sheetFormatPr defaultColWidth="8.796875" defaultRowHeight="14.25"/>
  <cols>
    <col min="1" max="1" width="3.8984375" style="0" customWidth="1"/>
    <col min="2" max="2" width="26.69921875" style="0" customWidth="1"/>
    <col min="3" max="3" width="4.59765625" style="0" customWidth="1"/>
    <col min="4" max="4" width="6.5" style="0" bestFit="1" customWidth="1"/>
    <col min="5" max="5" width="7.5" style="0" bestFit="1" customWidth="1"/>
    <col min="6" max="6" width="5.09765625" style="0" bestFit="1" customWidth="1"/>
    <col min="7" max="7" width="8.5" style="0" customWidth="1"/>
    <col min="8" max="8" width="6.59765625" style="0" bestFit="1" customWidth="1"/>
    <col min="9" max="9" width="5" style="0" customWidth="1"/>
    <col min="10" max="10" width="7.69921875" style="0" customWidth="1"/>
    <col min="11" max="11" width="8.59765625" style="0" customWidth="1"/>
    <col min="12" max="12" width="9.09765625" style="0" customWidth="1"/>
    <col min="13" max="14" width="6.5" style="0" bestFit="1" customWidth="1"/>
    <col min="15" max="15" width="8.3984375" style="0" bestFit="1" customWidth="1"/>
    <col min="16" max="16" width="9.59765625" style="0" customWidth="1"/>
    <col min="17" max="17" width="8.5" style="0" customWidth="1"/>
    <col min="18" max="18" width="7.59765625" style="0" bestFit="1" customWidth="1"/>
    <col min="19" max="19" width="6.69921875" style="0" bestFit="1" customWidth="1"/>
    <col min="20" max="20" width="7.5" style="0" bestFit="1" customWidth="1"/>
    <col min="21" max="21" width="9.8984375" style="0" customWidth="1"/>
  </cols>
  <sheetData>
    <row r="1" spans="1:22" ht="20.25">
      <c r="A1" s="312" t="s">
        <v>79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</row>
    <row r="2" spans="1:22" ht="18.75" customHeight="1">
      <c r="A2" s="305" t="s">
        <v>0</v>
      </c>
      <c r="B2" s="305" t="s">
        <v>1</v>
      </c>
      <c r="C2" s="305" t="s">
        <v>2</v>
      </c>
      <c r="D2" s="309" t="s">
        <v>3</v>
      </c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1"/>
    </row>
    <row r="3" spans="1:22" ht="45">
      <c r="A3" s="306"/>
      <c r="B3" s="306"/>
      <c r="C3" s="306"/>
      <c r="D3" s="243" t="s">
        <v>47</v>
      </c>
      <c r="E3" s="243" t="s">
        <v>48</v>
      </c>
      <c r="F3" s="243" t="s">
        <v>49</v>
      </c>
      <c r="G3" s="244" t="s">
        <v>4</v>
      </c>
      <c r="H3" s="243" t="s">
        <v>50</v>
      </c>
      <c r="I3" s="243" t="s">
        <v>51</v>
      </c>
      <c r="J3" s="243" t="s">
        <v>52</v>
      </c>
      <c r="K3" s="244" t="s">
        <v>5</v>
      </c>
      <c r="L3" s="245" t="s">
        <v>6</v>
      </c>
      <c r="M3" s="243" t="s">
        <v>53</v>
      </c>
      <c r="N3" s="243" t="s">
        <v>54</v>
      </c>
      <c r="O3" s="243" t="s">
        <v>55</v>
      </c>
      <c r="P3" s="244" t="s">
        <v>7</v>
      </c>
      <c r="Q3" s="245" t="s">
        <v>8</v>
      </c>
      <c r="R3" s="243" t="s">
        <v>56</v>
      </c>
      <c r="S3" s="243" t="s">
        <v>57</v>
      </c>
      <c r="T3" s="243" t="s">
        <v>58</v>
      </c>
      <c r="U3" s="244" t="s">
        <v>9</v>
      </c>
      <c r="V3" s="245" t="s">
        <v>10</v>
      </c>
    </row>
    <row r="4" spans="1:22" ht="15">
      <c r="A4" s="303" t="s">
        <v>68</v>
      </c>
      <c r="B4" s="304"/>
      <c r="C4" s="304"/>
      <c r="D4" s="304"/>
      <c r="E4" s="304"/>
      <c r="F4" s="304"/>
      <c r="G4" s="246"/>
      <c r="H4" s="247"/>
      <c r="I4" s="247"/>
      <c r="J4" s="247"/>
      <c r="K4" s="246"/>
      <c r="L4" s="248"/>
      <c r="M4" s="247"/>
      <c r="N4" s="247"/>
      <c r="O4" s="247"/>
      <c r="P4" s="246"/>
      <c r="Q4" s="248"/>
      <c r="R4" s="247"/>
      <c r="S4" s="247"/>
      <c r="T4" s="247"/>
      <c r="U4" s="246"/>
      <c r="V4" s="249"/>
    </row>
    <row r="5" spans="1:22" ht="15">
      <c r="A5" s="345">
        <v>1</v>
      </c>
      <c r="B5" s="347" t="s">
        <v>28</v>
      </c>
      <c r="C5" s="79" t="s">
        <v>12</v>
      </c>
      <c r="D5" s="80"/>
      <c r="E5" s="80"/>
      <c r="F5" s="80"/>
      <c r="G5" s="126"/>
      <c r="H5" s="80"/>
      <c r="I5" s="80"/>
      <c r="J5" s="80">
        <v>1</v>
      </c>
      <c r="K5" s="140">
        <f aca="true" t="shared" si="0" ref="K5:K10">SUM(H5:J5)</f>
        <v>1</v>
      </c>
      <c r="L5" s="141">
        <f aca="true" t="shared" si="1" ref="L5:L10">G5+K5</f>
        <v>1</v>
      </c>
      <c r="M5" s="191"/>
      <c r="N5" s="192"/>
      <c r="O5" s="193"/>
      <c r="P5" s="144"/>
      <c r="Q5" s="145">
        <f aca="true" t="shared" si="2" ref="Q5:Q15">L5+P5</f>
        <v>1</v>
      </c>
      <c r="R5" s="193"/>
      <c r="S5" s="193"/>
      <c r="T5" s="193"/>
      <c r="U5" s="144"/>
      <c r="V5" s="195">
        <f aca="true" t="shared" si="3" ref="V5:V15">Q5+U5</f>
        <v>1</v>
      </c>
    </row>
    <row r="6" spans="1:22" ht="15">
      <c r="A6" s="346"/>
      <c r="B6" s="348"/>
      <c r="C6" s="79" t="s">
        <v>11</v>
      </c>
      <c r="D6" s="80"/>
      <c r="E6" s="80"/>
      <c r="F6" s="80"/>
      <c r="G6" s="126"/>
      <c r="H6" s="80"/>
      <c r="I6" s="80"/>
      <c r="J6" s="80">
        <v>97.28</v>
      </c>
      <c r="K6" s="126">
        <f t="shared" si="0"/>
        <v>97.28</v>
      </c>
      <c r="L6" s="130">
        <f t="shared" si="1"/>
        <v>97.28</v>
      </c>
      <c r="M6" s="81"/>
      <c r="N6" s="82"/>
      <c r="O6" s="27"/>
      <c r="P6" s="127"/>
      <c r="Q6" s="131">
        <f t="shared" si="2"/>
        <v>97.28</v>
      </c>
      <c r="R6" s="27"/>
      <c r="S6" s="27"/>
      <c r="T6" s="27"/>
      <c r="U6" s="127"/>
      <c r="V6" s="154">
        <f t="shared" si="3"/>
        <v>97.28</v>
      </c>
    </row>
    <row r="7" spans="1:22" ht="15">
      <c r="A7" s="345">
        <v>2</v>
      </c>
      <c r="B7" s="347" t="s">
        <v>29</v>
      </c>
      <c r="C7" s="79" t="s">
        <v>12</v>
      </c>
      <c r="D7" s="80"/>
      <c r="E7" s="80"/>
      <c r="F7" s="80"/>
      <c r="G7" s="126"/>
      <c r="H7" s="80"/>
      <c r="I7" s="80"/>
      <c r="J7" s="80"/>
      <c r="K7" s="126"/>
      <c r="L7" s="130"/>
      <c r="M7" s="191">
        <v>1</v>
      </c>
      <c r="N7" s="192">
        <v>1</v>
      </c>
      <c r="O7" s="193"/>
      <c r="P7" s="144">
        <f>SUM(M7:O7)</f>
        <v>2</v>
      </c>
      <c r="Q7" s="145">
        <f t="shared" si="2"/>
        <v>2</v>
      </c>
      <c r="R7" s="193"/>
      <c r="S7" s="193"/>
      <c r="T7" s="193"/>
      <c r="U7" s="144"/>
      <c r="V7" s="195">
        <f t="shared" si="3"/>
        <v>2</v>
      </c>
    </row>
    <row r="8" spans="1:22" ht="15">
      <c r="A8" s="346"/>
      <c r="B8" s="348"/>
      <c r="C8" s="79" t="s">
        <v>11</v>
      </c>
      <c r="D8" s="80"/>
      <c r="E8" s="80"/>
      <c r="F8" s="80"/>
      <c r="G8" s="126"/>
      <c r="H8" s="80"/>
      <c r="I8" s="80"/>
      <c r="J8" s="80"/>
      <c r="K8" s="126"/>
      <c r="L8" s="130"/>
      <c r="M8" s="81">
        <v>187.98</v>
      </c>
      <c r="N8" s="82">
        <v>278.76</v>
      </c>
      <c r="O8" s="27"/>
      <c r="P8" s="127">
        <f>SUM(M8:O8)</f>
        <v>466.74</v>
      </c>
      <c r="Q8" s="131">
        <f t="shared" si="2"/>
        <v>466.74</v>
      </c>
      <c r="R8" s="27"/>
      <c r="S8" s="27"/>
      <c r="T8" s="27"/>
      <c r="U8" s="127"/>
      <c r="V8" s="154">
        <f t="shared" si="3"/>
        <v>466.74</v>
      </c>
    </row>
    <row r="9" spans="1:22" ht="15">
      <c r="A9" s="353">
        <v>3</v>
      </c>
      <c r="B9" s="299" t="s">
        <v>16</v>
      </c>
      <c r="C9" s="41" t="s">
        <v>12</v>
      </c>
      <c r="D9" s="42"/>
      <c r="E9" s="42"/>
      <c r="F9" s="42"/>
      <c r="G9" s="126"/>
      <c r="H9" s="42"/>
      <c r="I9" s="165">
        <v>8</v>
      </c>
      <c r="J9" s="165"/>
      <c r="K9" s="140">
        <f t="shared" si="0"/>
        <v>8</v>
      </c>
      <c r="L9" s="141">
        <f t="shared" si="1"/>
        <v>8</v>
      </c>
      <c r="M9" s="165"/>
      <c r="N9" s="156"/>
      <c r="O9" s="150"/>
      <c r="P9" s="144"/>
      <c r="Q9" s="145">
        <f t="shared" si="2"/>
        <v>8</v>
      </c>
      <c r="R9" s="150"/>
      <c r="S9" s="150"/>
      <c r="T9" s="150"/>
      <c r="U9" s="144"/>
      <c r="V9" s="195">
        <f t="shared" si="3"/>
        <v>8</v>
      </c>
    </row>
    <row r="10" spans="1:22" ht="15">
      <c r="A10" s="354"/>
      <c r="B10" s="300"/>
      <c r="C10" s="41" t="s">
        <v>11</v>
      </c>
      <c r="D10" s="42"/>
      <c r="E10" s="42"/>
      <c r="F10" s="42"/>
      <c r="G10" s="126"/>
      <c r="H10" s="42"/>
      <c r="I10" s="42">
        <v>71.19</v>
      </c>
      <c r="J10" s="42"/>
      <c r="K10" s="126">
        <f t="shared" si="0"/>
        <v>71.19</v>
      </c>
      <c r="L10" s="130">
        <f t="shared" si="1"/>
        <v>71.19</v>
      </c>
      <c r="M10" s="42"/>
      <c r="N10" s="48"/>
      <c r="O10" s="12"/>
      <c r="P10" s="127"/>
      <c r="Q10" s="131">
        <f t="shared" si="2"/>
        <v>71.19</v>
      </c>
      <c r="R10" s="12"/>
      <c r="S10" s="12"/>
      <c r="T10" s="12"/>
      <c r="U10" s="127"/>
      <c r="V10" s="154">
        <f t="shared" si="3"/>
        <v>71.19</v>
      </c>
    </row>
    <row r="11" spans="1:22" ht="15">
      <c r="A11" s="353">
        <v>4</v>
      </c>
      <c r="B11" s="299" t="s">
        <v>59</v>
      </c>
      <c r="C11" s="41" t="s">
        <v>61</v>
      </c>
      <c r="D11" s="42"/>
      <c r="E11" s="42"/>
      <c r="F11" s="42"/>
      <c r="G11" s="126"/>
      <c r="H11" s="42"/>
      <c r="I11" s="42"/>
      <c r="J11" s="42"/>
      <c r="K11" s="126"/>
      <c r="L11" s="130"/>
      <c r="M11" s="42"/>
      <c r="N11" s="48"/>
      <c r="O11" s="150">
        <v>8</v>
      </c>
      <c r="P11" s="144">
        <f>O11</f>
        <v>8</v>
      </c>
      <c r="Q11" s="145">
        <f t="shared" si="2"/>
        <v>8</v>
      </c>
      <c r="R11" s="150"/>
      <c r="S11" s="150"/>
      <c r="T11" s="150">
        <v>2</v>
      </c>
      <c r="U11" s="218">
        <f>SUM(R11:T11)</f>
        <v>2</v>
      </c>
      <c r="V11" s="195">
        <f t="shared" si="3"/>
        <v>10</v>
      </c>
    </row>
    <row r="12" spans="1:22" ht="15">
      <c r="A12" s="354"/>
      <c r="B12" s="300"/>
      <c r="C12" s="41" t="s">
        <v>11</v>
      </c>
      <c r="D12" s="42"/>
      <c r="E12" s="42"/>
      <c r="F12" s="42"/>
      <c r="G12" s="126"/>
      <c r="H12" s="42"/>
      <c r="I12" s="42"/>
      <c r="J12" s="42"/>
      <c r="K12" s="126"/>
      <c r="L12" s="130"/>
      <c r="M12" s="42"/>
      <c r="N12" s="48"/>
      <c r="O12" s="12">
        <v>424.08</v>
      </c>
      <c r="P12" s="127">
        <f>O12</f>
        <v>424.08</v>
      </c>
      <c r="Q12" s="131">
        <f t="shared" si="2"/>
        <v>424.08</v>
      </c>
      <c r="R12" s="12"/>
      <c r="S12" s="12"/>
      <c r="T12" s="12">
        <v>152.85</v>
      </c>
      <c r="U12" s="127">
        <f>SUM(R12:T12)</f>
        <v>152.85</v>
      </c>
      <c r="V12" s="154">
        <f t="shared" si="3"/>
        <v>576.93</v>
      </c>
    </row>
    <row r="13" spans="1:22" ht="15">
      <c r="A13" s="353">
        <v>5</v>
      </c>
      <c r="B13" s="301" t="s">
        <v>20</v>
      </c>
      <c r="C13" s="41" t="s">
        <v>12</v>
      </c>
      <c r="D13" s="42"/>
      <c r="E13" s="42"/>
      <c r="F13" s="42"/>
      <c r="G13" s="126"/>
      <c r="H13" s="42"/>
      <c r="I13" s="42"/>
      <c r="J13" s="42"/>
      <c r="K13" s="126"/>
      <c r="L13" s="130"/>
      <c r="M13" s="42"/>
      <c r="N13" s="48"/>
      <c r="O13" s="12"/>
      <c r="P13" s="127"/>
      <c r="Q13" s="131"/>
      <c r="R13" s="12"/>
      <c r="S13" s="12">
        <v>1</v>
      </c>
      <c r="T13" s="12"/>
      <c r="U13" s="218">
        <f>SUM(R13:T13)</f>
        <v>1</v>
      </c>
      <c r="V13" s="195">
        <f t="shared" si="3"/>
        <v>1</v>
      </c>
    </row>
    <row r="14" spans="1:22" ht="15">
      <c r="A14" s="354"/>
      <c r="B14" s="302"/>
      <c r="C14" s="41" t="s">
        <v>11</v>
      </c>
      <c r="D14" s="42"/>
      <c r="E14" s="42"/>
      <c r="F14" s="42"/>
      <c r="G14" s="126"/>
      <c r="H14" s="42"/>
      <c r="I14" s="42"/>
      <c r="J14" s="42"/>
      <c r="K14" s="126"/>
      <c r="L14" s="130"/>
      <c r="M14" s="42"/>
      <c r="N14" s="48"/>
      <c r="O14" s="12"/>
      <c r="P14" s="127"/>
      <c r="Q14" s="131"/>
      <c r="R14" s="12"/>
      <c r="S14" s="12">
        <v>6.27</v>
      </c>
      <c r="T14" s="12"/>
      <c r="U14" s="127">
        <f>SUM(R14:T14)</f>
        <v>6.27</v>
      </c>
      <c r="V14" s="154">
        <f t="shared" si="3"/>
        <v>6.27</v>
      </c>
    </row>
    <row r="15" spans="1:22" ht="15">
      <c r="A15" s="113">
        <v>6</v>
      </c>
      <c r="B15" s="44" t="s">
        <v>38</v>
      </c>
      <c r="C15" s="41" t="s">
        <v>11</v>
      </c>
      <c r="D15" s="42"/>
      <c r="E15" s="42"/>
      <c r="F15" s="42"/>
      <c r="G15" s="126"/>
      <c r="H15" s="42"/>
      <c r="I15" s="42"/>
      <c r="J15" s="42"/>
      <c r="K15" s="126"/>
      <c r="L15" s="130"/>
      <c r="M15" s="42"/>
      <c r="N15" s="48">
        <v>21.85</v>
      </c>
      <c r="O15" s="12">
        <v>40.42</v>
      </c>
      <c r="P15" s="127">
        <f>SUM(M15:O15)</f>
        <v>62.27</v>
      </c>
      <c r="Q15" s="131">
        <f t="shared" si="2"/>
        <v>62.27</v>
      </c>
      <c r="R15" s="108">
        <v>60</v>
      </c>
      <c r="S15" s="108"/>
      <c r="T15" s="108">
        <v>50.6</v>
      </c>
      <c r="U15" s="127">
        <f>SUM(R15:T15)</f>
        <v>110.6</v>
      </c>
      <c r="V15" s="154">
        <f t="shared" si="3"/>
        <v>172.87</v>
      </c>
    </row>
    <row r="16" spans="1:22" ht="15">
      <c r="A16" s="343" t="s">
        <v>21</v>
      </c>
      <c r="B16" s="344"/>
      <c r="C16" s="344"/>
      <c r="D16" s="250"/>
      <c r="E16" s="250"/>
      <c r="F16" s="250"/>
      <c r="G16" s="251"/>
      <c r="H16" s="250"/>
      <c r="I16" s="250"/>
      <c r="J16" s="250"/>
      <c r="K16" s="251"/>
      <c r="L16" s="252"/>
      <c r="M16" s="250"/>
      <c r="N16" s="253"/>
      <c r="O16" s="254"/>
      <c r="P16" s="251"/>
      <c r="Q16" s="252"/>
      <c r="R16" s="254"/>
      <c r="S16" s="254"/>
      <c r="T16" s="254"/>
      <c r="U16" s="251"/>
      <c r="V16" s="255"/>
    </row>
    <row r="17" spans="1:22" ht="18">
      <c r="A17" s="349">
        <v>1</v>
      </c>
      <c r="B17" s="351" t="s">
        <v>22</v>
      </c>
      <c r="C17" s="83" t="s">
        <v>43</v>
      </c>
      <c r="D17" s="84"/>
      <c r="E17" s="84"/>
      <c r="F17" s="84"/>
      <c r="G17" s="194"/>
      <c r="H17" s="84"/>
      <c r="I17" s="84"/>
      <c r="J17" s="85">
        <v>171.48</v>
      </c>
      <c r="K17" s="194">
        <v>171.48</v>
      </c>
      <c r="L17" s="197">
        <v>171.48</v>
      </c>
      <c r="M17" s="86"/>
      <c r="N17" s="87"/>
      <c r="O17" s="28"/>
      <c r="P17" s="194"/>
      <c r="Q17" s="196">
        <f>L17+P17</f>
        <v>171.48</v>
      </c>
      <c r="R17" s="28"/>
      <c r="S17" s="28"/>
      <c r="T17" s="28"/>
      <c r="U17" s="194"/>
      <c r="V17" s="196">
        <f>Q17+U17</f>
        <v>171.48</v>
      </c>
    </row>
    <row r="18" spans="1:22" ht="15">
      <c r="A18" s="350"/>
      <c r="B18" s="352"/>
      <c r="C18" s="83" t="s">
        <v>11</v>
      </c>
      <c r="D18" s="84"/>
      <c r="E18" s="84"/>
      <c r="F18" s="84"/>
      <c r="G18" s="194"/>
      <c r="H18" s="84"/>
      <c r="I18" s="84"/>
      <c r="J18" s="88">
        <v>69004</v>
      </c>
      <c r="K18" s="194">
        <v>69004</v>
      </c>
      <c r="L18" s="197">
        <v>69004</v>
      </c>
      <c r="M18" s="86"/>
      <c r="N18" s="87"/>
      <c r="O18" s="28"/>
      <c r="P18" s="194"/>
      <c r="Q18" s="196">
        <f>L18+P18</f>
        <v>69004</v>
      </c>
      <c r="R18" s="28"/>
      <c r="S18" s="28"/>
      <c r="T18" s="28"/>
      <c r="U18" s="194"/>
      <c r="V18" s="196">
        <f>Q18+U18</f>
        <v>69004</v>
      </c>
    </row>
    <row r="19" spans="1:22" ht="14.25">
      <c r="A19" s="89"/>
      <c r="B19" s="256" t="s">
        <v>13</v>
      </c>
      <c r="C19" s="89" t="s">
        <v>11</v>
      </c>
      <c r="D19" s="257"/>
      <c r="E19" s="257"/>
      <c r="F19" s="257"/>
      <c r="G19" s="258"/>
      <c r="H19" s="257"/>
      <c r="I19" s="257">
        <f>I6+I8+I10+I12+I15+I18</f>
        <v>71.19</v>
      </c>
      <c r="J19" s="257">
        <f>J6+J8+J10+J12+J15+J18</f>
        <v>69101.28</v>
      </c>
      <c r="K19" s="258">
        <f>SUM(H19:J19)</f>
        <v>69172.47</v>
      </c>
      <c r="L19" s="259">
        <f>G19+K19</f>
        <v>69172.47</v>
      </c>
      <c r="M19" s="257">
        <f>M6+M8+M10+M12+M15+M18</f>
        <v>187.98</v>
      </c>
      <c r="N19" s="260">
        <f>N6+N8+N10+N12+N15+N18</f>
        <v>300.61</v>
      </c>
      <c r="O19" s="261">
        <f>O6+O8+O10+O12+O15+O18</f>
        <v>464.5</v>
      </c>
      <c r="P19" s="258">
        <f>P8+P12+P15</f>
        <v>953.0899999999999</v>
      </c>
      <c r="Q19" s="262">
        <f>L19+P19</f>
        <v>70125.56</v>
      </c>
      <c r="R19" s="261">
        <f>R6+R8+R10+R12+R15+R18</f>
        <v>60</v>
      </c>
      <c r="S19" s="261">
        <f>S6+S8+S10+S12+S15+S18+S14</f>
        <v>6.27</v>
      </c>
      <c r="T19" s="261">
        <f>T6+T8+T10+T12+T15+T18</f>
        <v>203.45</v>
      </c>
      <c r="U19" s="258">
        <f>SUM(R19:T19)</f>
        <v>269.71999999999997</v>
      </c>
      <c r="V19" s="262">
        <f>Q19+U19</f>
        <v>70395.28</v>
      </c>
    </row>
  </sheetData>
  <sheetProtection/>
  <mergeCells count="19">
    <mergeCell ref="B7:B8"/>
    <mergeCell ref="A17:A18"/>
    <mergeCell ref="B17:B18"/>
    <mergeCell ref="A9:A10"/>
    <mergeCell ref="B9:B10"/>
    <mergeCell ref="A11:A12"/>
    <mergeCell ref="B11:B12"/>
    <mergeCell ref="A13:A14"/>
    <mergeCell ref="B13:B14"/>
    <mergeCell ref="A16:C16"/>
    <mergeCell ref="C2:C3"/>
    <mergeCell ref="A4:F4"/>
    <mergeCell ref="A1:V1"/>
    <mergeCell ref="D2:V2"/>
    <mergeCell ref="A5:A6"/>
    <mergeCell ref="B5:B6"/>
    <mergeCell ref="A2:A3"/>
    <mergeCell ref="B2:B3"/>
    <mergeCell ref="A7:A8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="70" zoomScaleNormal="70" zoomScalePageLayoutView="0" workbookViewId="0" topLeftCell="A1">
      <selection activeCell="B11" sqref="B11:B14"/>
    </sheetView>
  </sheetViews>
  <sheetFormatPr defaultColWidth="8.796875" defaultRowHeight="14.25"/>
  <cols>
    <col min="1" max="1" width="3.8984375" style="0" customWidth="1"/>
    <col min="2" max="2" width="26.09765625" style="0" customWidth="1"/>
    <col min="3" max="3" width="4.69921875" style="0" customWidth="1"/>
    <col min="4" max="4" width="6.5" style="0" bestFit="1" customWidth="1"/>
    <col min="5" max="5" width="7.5" style="0" bestFit="1" customWidth="1"/>
    <col min="6" max="6" width="5.3984375" style="0" bestFit="1" customWidth="1"/>
    <col min="7" max="7" width="8.3984375" style="0" customWidth="1"/>
    <col min="8" max="8" width="6.59765625" style="0" bestFit="1" customWidth="1"/>
    <col min="9" max="9" width="5.8984375" style="0" customWidth="1"/>
    <col min="10" max="10" width="5.3984375" style="0" bestFit="1" customWidth="1"/>
    <col min="11" max="11" width="8.59765625" style="0" customWidth="1"/>
    <col min="12" max="12" width="9.19921875" style="0" customWidth="1"/>
    <col min="13" max="13" width="5.3984375" style="0" bestFit="1" customWidth="1"/>
    <col min="14" max="14" width="6.5" style="0" bestFit="1" customWidth="1"/>
    <col min="15" max="15" width="8.3984375" style="0" bestFit="1" customWidth="1"/>
    <col min="16" max="16" width="9.19921875" style="0" customWidth="1"/>
    <col min="17" max="17" width="8.59765625" style="0" customWidth="1"/>
    <col min="18" max="18" width="7.59765625" style="0" bestFit="1" customWidth="1"/>
    <col min="19" max="19" width="6.69921875" style="0" bestFit="1" customWidth="1"/>
    <col min="20" max="20" width="7.5" style="0" bestFit="1" customWidth="1"/>
    <col min="21" max="21" width="10.19921875" style="0" customWidth="1"/>
  </cols>
  <sheetData>
    <row r="1" spans="1:22" ht="20.25">
      <c r="A1" s="312" t="s">
        <v>80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</row>
    <row r="2" spans="1:22" ht="18.75" customHeight="1">
      <c r="A2" s="305" t="s">
        <v>0</v>
      </c>
      <c r="B2" s="305" t="s">
        <v>1</v>
      </c>
      <c r="C2" s="305" t="s">
        <v>2</v>
      </c>
      <c r="D2" s="309" t="s">
        <v>3</v>
      </c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1"/>
    </row>
    <row r="3" spans="1:22" ht="45">
      <c r="A3" s="306"/>
      <c r="B3" s="306"/>
      <c r="C3" s="306"/>
      <c r="D3" s="243" t="s">
        <v>47</v>
      </c>
      <c r="E3" s="243" t="s">
        <v>48</v>
      </c>
      <c r="F3" s="243" t="s">
        <v>49</v>
      </c>
      <c r="G3" s="244" t="s">
        <v>4</v>
      </c>
      <c r="H3" s="243" t="s">
        <v>50</v>
      </c>
      <c r="I3" s="243" t="s">
        <v>51</v>
      </c>
      <c r="J3" s="243" t="s">
        <v>52</v>
      </c>
      <c r="K3" s="244" t="s">
        <v>5</v>
      </c>
      <c r="L3" s="245" t="s">
        <v>6</v>
      </c>
      <c r="M3" s="243" t="s">
        <v>53</v>
      </c>
      <c r="N3" s="243" t="s">
        <v>54</v>
      </c>
      <c r="O3" s="243" t="s">
        <v>55</v>
      </c>
      <c r="P3" s="244" t="s">
        <v>7</v>
      </c>
      <c r="Q3" s="245" t="s">
        <v>8</v>
      </c>
      <c r="R3" s="243" t="s">
        <v>56</v>
      </c>
      <c r="S3" s="243" t="s">
        <v>57</v>
      </c>
      <c r="T3" s="243" t="s">
        <v>58</v>
      </c>
      <c r="U3" s="244" t="s">
        <v>9</v>
      </c>
      <c r="V3" s="245" t="s">
        <v>10</v>
      </c>
    </row>
    <row r="4" spans="1:22" ht="15">
      <c r="A4" s="303" t="s">
        <v>68</v>
      </c>
      <c r="B4" s="304"/>
      <c r="C4" s="304"/>
      <c r="D4" s="304"/>
      <c r="E4" s="304"/>
      <c r="F4" s="304"/>
      <c r="G4" s="246"/>
      <c r="H4" s="247"/>
      <c r="I4" s="247"/>
      <c r="J4" s="247"/>
      <c r="K4" s="246"/>
      <c r="L4" s="248"/>
      <c r="M4" s="247"/>
      <c r="N4" s="247"/>
      <c r="O4" s="247"/>
      <c r="P4" s="246"/>
      <c r="Q4" s="248"/>
      <c r="R4" s="247"/>
      <c r="S4" s="247"/>
      <c r="T4" s="247"/>
      <c r="U4" s="246"/>
      <c r="V4" s="249"/>
    </row>
    <row r="5" spans="1:22" ht="15">
      <c r="A5" s="355">
        <v>1</v>
      </c>
      <c r="B5" s="357" t="s">
        <v>30</v>
      </c>
      <c r="C5" s="90" t="s">
        <v>41</v>
      </c>
      <c r="D5" s="91"/>
      <c r="E5" s="91"/>
      <c r="F5" s="91"/>
      <c r="G5" s="126"/>
      <c r="H5" s="91"/>
      <c r="I5" s="91">
        <v>2</v>
      </c>
      <c r="J5" s="29"/>
      <c r="K5" s="140">
        <f>SUM(H5:J5)</f>
        <v>2</v>
      </c>
      <c r="L5" s="141">
        <f aca="true" t="shared" si="0" ref="L5:L10">G5+K5</f>
        <v>2</v>
      </c>
      <c r="M5" s="208"/>
      <c r="N5" s="208"/>
      <c r="O5" s="208"/>
      <c r="P5" s="176"/>
      <c r="Q5" s="177">
        <f aca="true" t="shared" si="1" ref="Q5:Q10">L5+P5</f>
        <v>2</v>
      </c>
      <c r="R5" s="208"/>
      <c r="S5" s="208"/>
      <c r="T5" s="208"/>
      <c r="U5" s="176"/>
      <c r="V5" s="178">
        <f aca="true" t="shared" si="2" ref="V5:V10">Q5+U5</f>
        <v>2</v>
      </c>
    </row>
    <row r="6" spans="1:22" ht="15">
      <c r="A6" s="356"/>
      <c r="B6" s="358"/>
      <c r="C6" s="90" t="s">
        <v>11</v>
      </c>
      <c r="D6" s="91"/>
      <c r="E6" s="91"/>
      <c r="F6" s="91"/>
      <c r="G6" s="126"/>
      <c r="H6" s="91"/>
      <c r="I6" s="92">
        <v>22.6</v>
      </c>
      <c r="J6" s="29"/>
      <c r="K6" s="126">
        <f>SUM(H6:J6)</f>
        <v>22.6</v>
      </c>
      <c r="L6" s="130">
        <f t="shared" si="0"/>
        <v>22.6</v>
      </c>
      <c r="M6" s="31"/>
      <c r="N6" s="31"/>
      <c r="O6" s="31"/>
      <c r="P6" s="170"/>
      <c r="Q6" s="167">
        <f t="shared" si="1"/>
        <v>22.6</v>
      </c>
      <c r="R6" s="31"/>
      <c r="S6" s="31"/>
      <c r="T6" s="31"/>
      <c r="U6" s="170"/>
      <c r="V6" s="166">
        <f t="shared" si="2"/>
        <v>22.6</v>
      </c>
    </row>
    <row r="7" spans="1:22" ht="15">
      <c r="A7" s="355">
        <v>2</v>
      </c>
      <c r="B7" s="357" t="s">
        <v>18</v>
      </c>
      <c r="C7" s="90" t="s">
        <v>12</v>
      </c>
      <c r="D7" s="204">
        <v>1</v>
      </c>
      <c r="E7" s="204"/>
      <c r="F7" s="204">
        <v>1</v>
      </c>
      <c r="G7" s="140">
        <f>SUM(D7:F7)</f>
        <v>2</v>
      </c>
      <c r="H7" s="204"/>
      <c r="I7" s="205"/>
      <c r="J7" s="206"/>
      <c r="K7" s="140"/>
      <c r="L7" s="141">
        <f t="shared" si="0"/>
        <v>2</v>
      </c>
      <c r="M7" s="208"/>
      <c r="N7" s="208"/>
      <c r="O7" s="208"/>
      <c r="P7" s="176"/>
      <c r="Q7" s="177">
        <f t="shared" si="1"/>
        <v>2</v>
      </c>
      <c r="R7" s="208"/>
      <c r="S7" s="208"/>
      <c r="T7" s="208"/>
      <c r="U7" s="176"/>
      <c r="V7" s="178">
        <f t="shared" si="2"/>
        <v>2</v>
      </c>
    </row>
    <row r="8" spans="1:22" ht="15">
      <c r="A8" s="356"/>
      <c r="B8" s="358"/>
      <c r="C8" s="90" t="s">
        <v>11</v>
      </c>
      <c r="D8" s="117">
        <v>8.9</v>
      </c>
      <c r="E8" s="116"/>
      <c r="F8" s="117">
        <v>9.07</v>
      </c>
      <c r="G8" s="126">
        <f>SUM(D8:F8)</f>
        <v>17.97</v>
      </c>
      <c r="H8" s="91"/>
      <c r="I8" s="92"/>
      <c r="J8" s="29"/>
      <c r="K8" s="126"/>
      <c r="L8" s="130">
        <f t="shared" si="0"/>
        <v>17.97</v>
      </c>
      <c r="M8" s="32"/>
      <c r="N8" s="31"/>
      <c r="O8" s="31"/>
      <c r="P8" s="170"/>
      <c r="Q8" s="167">
        <f t="shared" si="1"/>
        <v>17.97</v>
      </c>
      <c r="R8" s="31"/>
      <c r="S8" s="31"/>
      <c r="T8" s="31"/>
      <c r="U8" s="170"/>
      <c r="V8" s="166">
        <f t="shared" si="2"/>
        <v>17.97</v>
      </c>
    </row>
    <row r="9" spans="1:22" ht="15">
      <c r="A9" s="355">
        <v>3</v>
      </c>
      <c r="B9" s="357" t="s">
        <v>20</v>
      </c>
      <c r="C9" s="90" t="s">
        <v>12</v>
      </c>
      <c r="D9" s="117"/>
      <c r="E9" s="116"/>
      <c r="F9" s="204">
        <v>1</v>
      </c>
      <c r="G9" s="140">
        <f>SUM(D9:F9)</f>
        <v>1</v>
      </c>
      <c r="H9" s="204"/>
      <c r="I9" s="205"/>
      <c r="J9" s="206"/>
      <c r="K9" s="140"/>
      <c r="L9" s="141">
        <f t="shared" si="0"/>
        <v>1</v>
      </c>
      <c r="M9" s="207"/>
      <c r="N9" s="208"/>
      <c r="O9" s="208"/>
      <c r="P9" s="176"/>
      <c r="Q9" s="177">
        <f t="shared" si="1"/>
        <v>1</v>
      </c>
      <c r="R9" s="208"/>
      <c r="S9" s="208"/>
      <c r="T9" s="208"/>
      <c r="U9" s="176"/>
      <c r="V9" s="178">
        <f t="shared" si="2"/>
        <v>1</v>
      </c>
    </row>
    <row r="10" spans="1:22" ht="15">
      <c r="A10" s="356"/>
      <c r="B10" s="358"/>
      <c r="C10" s="90" t="s">
        <v>11</v>
      </c>
      <c r="D10" s="92"/>
      <c r="E10" s="91"/>
      <c r="F10" s="92">
        <v>9.32</v>
      </c>
      <c r="G10" s="126">
        <f>SUM(D10:F10)</f>
        <v>9.32</v>
      </c>
      <c r="H10" s="91"/>
      <c r="I10" s="92"/>
      <c r="J10" s="30"/>
      <c r="K10" s="126"/>
      <c r="L10" s="130">
        <f t="shared" si="0"/>
        <v>9.32</v>
      </c>
      <c r="M10" s="32"/>
      <c r="N10" s="32"/>
      <c r="O10" s="31"/>
      <c r="P10" s="170"/>
      <c r="Q10" s="167">
        <f t="shared" si="1"/>
        <v>9.32</v>
      </c>
      <c r="R10" s="31"/>
      <c r="S10" s="31"/>
      <c r="T10" s="31"/>
      <c r="U10" s="170"/>
      <c r="V10" s="166">
        <f t="shared" si="2"/>
        <v>9.32</v>
      </c>
    </row>
    <row r="11" spans="1:22" ht="15">
      <c r="A11" s="297">
        <v>4</v>
      </c>
      <c r="B11" s="299" t="s">
        <v>59</v>
      </c>
      <c r="C11" s="41" t="s">
        <v>41</v>
      </c>
      <c r="D11" s="42"/>
      <c r="E11" s="42"/>
      <c r="F11" s="42"/>
      <c r="G11" s="126"/>
      <c r="H11" s="42"/>
      <c r="I11" s="42"/>
      <c r="J11" s="11"/>
      <c r="K11" s="126"/>
      <c r="L11" s="130"/>
      <c r="M11" s="21"/>
      <c r="N11" s="22"/>
      <c r="O11" s="182">
        <v>14</v>
      </c>
      <c r="P11" s="176">
        <f>O11</f>
        <v>14</v>
      </c>
      <c r="Q11" s="177">
        <f>P11</f>
        <v>14</v>
      </c>
      <c r="R11" s="182"/>
      <c r="S11" s="182"/>
      <c r="T11" s="182"/>
      <c r="U11" s="176"/>
      <c r="V11" s="178">
        <f aca="true" t="shared" si="3" ref="V11:V18">Q11+U11</f>
        <v>14</v>
      </c>
    </row>
    <row r="12" spans="1:22" ht="15">
      <c r="A12" s="298"/>
      <c r="B12" s="300"/>
      <c r="C12" s="41" t="s">
        <v>11</v>
      </c>
      <c r="D12" s="42"/>
      <c r="E12" s="42"/>
      <c r="F12" s="42"/>
      <c r="G12" s="126"/>
      <c r="H12" s="42"/>
      <c r="I12" s="42"/>
      <c r="J12" s="11"/>
      <c r="K12" s="126"/>
      <c r="L12" s="130"/>
      <c r="M12" s="21"/>
      <c r="N12" s="22"/>
      <c r="O12" s="22">
        <v>503.82</v>
      </c>
      <c r="P12" s="170">
        <f>O12</f>
        <v>503.82</v>
      </c>
      <c r="Q12" s="167">
        <f>P12</f>
        <v>503.82</v>
      </c>
      <c r="R12" s="22"/>
      <c r="S12" s="22"/>
      <c r="T12" s="22"/>
      <c r="U12" s="170"/>
      <c r="V12" s="166">
        <f t="shared" si="3"/>
        <v>503.82</v>
      </c>
    </row>
    <row r="13" spans="1:22" ht="15">
      <c r="A13" s="297">
        <v>5</v>
      </c>
      <c r="B13" s="299" t="s">
        <v>29</v>
      </c>
      <c r="C13" s="90" t="s">
        <v>12</v>
      </c>
      <c r="D13" s="42"/>
      <c r="E13" s="42"/>
      <c r="F13" s="42"/>
      <c r="G13" s="126"/>
      <c r="H13" s="42"/>
      <c r="I13" s="42"/>
      <c r="J13" s="11"/>
      <c r="K13" s="126"/>
      <c r="L13" s="130"/>
      <c r="M13" s="21"/>
      <c r="N13" s="22"/>
      <c r="O13" s="22"/>
      <c r="P13" s="170"/>
      <c r="Q13" s="167"/>
      <c r="R13" s="22">
        <v>1</v>
      </c>
      <c r="S13" s="22"/>
      <c r="T13" s="22"/>
      <c r="U13" s="240">
        <f aca="true" t="shared" si="4" ref="U13:U18">SUM(R13:T13)</f>
        <v>1</v>
      </c>
      <c r="V13" s="241">
        <f t="shared" si="3"/>
        <v>1</v>
      </c>
    </row>
    <row r="14" spans="1:22" ht="15">
      <c r="A14" s="298"/>
      <c r="B14" s="300"/>
      <c r="C14" s="90" t="s">
        <v>11</v>
      </c>
      <c r="D14" s="42"/>
      <c r="E14" s="42"/>
      <c r="F14" s="42"/>
      <c r="G14" s="126"/>
      <c r="H14" s="42"/>
      <c r="I14" s="42"/>
      <c r="J14" s="11"/>
      <c r="K14" s="126"/>
      <c r="L14" s="130"/>
      <c r="M14" s="21"/>
      <c r="N14" s="22"/>
      <c r="O14" s="22"/>
      <c r="P14" s="170"/>
      <c r="Q14" s="167"/>
      <c r="R14" s="22">
        <v>80.51</v>
      </c>
      <c r="S14" s="22"/>
      <c r="T14" s="22"/>
      <c r="U14" s="170">
        <f t="shared" si="4"/>
        <v>80.51</v>
      </c>
      <c r="V14" s="166">
        <f t="shared" si="3"/>
        <v>80.51</v>
      </c>
    </row>
    <row r="15" spans="1:22" ht="15">
      <c r="A15" s="297">
        <v>6</v>
      </c>
      <c r="B15" s="301" t="s">
        <v>67</v>
      </c>
      <c r="C15" s="90" t="s">
        <v>12</v>
      </c>
      <c r="D15" s="42"/>
      <c r="E15" s="42"/>
      <c r="F15" s="42"/>
      <c r="G15" s="126"/>
      <c r="H15" s="42"/>
      <c r="I15" s="42"/>
      <c r="J15" s="11"/>
      <c r="K15" s="126"/>
      <c r="L15" s="130"/>
      <c r="M15" s="21"/>
      <c r="N15" s="22"/>
      <c r="O15" s="22"/>
      <c r="P15" s="170"/>
      <c r="Q15" s="167"/>
      <c r="R15" s="22">
        <v>1</v>
      </c>
      <c r="S15" s="22"/>
      <c r="T15" s="22"/>
      <c r="U15" s="240">
        <f t="shared" si="4"/>
        <v>1</v>
      </c>
      <c r="V15" s="241">
        <f t="shared" si="3"/>
        <v>1</v>
      </c>
    </row>
    <row r="16" spans="1:22" ht="15">
      <c r="A16" s="298"/>
      <c r="B16" s="302"/>
      <c r="C16" s="90" t="s">
        <v>11</v>
      </c>
      <c r="D16" s="42"/>
      <c r="E16" s="42"/>
      <c r="F16" s="42"/>
      <c r="G16" s="126"/>
      <c r="H16" s="42"/>
      <c r="I16" s="42"/>
      <c r="J16" s="11"/>
      <c r="K16" s="126"/>
      <c r="L16" s="130"/>
      <c r="M16" s="21"/>
      <c r="N16" s="22"/>
      <c r="O16" s="22"/>
      <c r="P16" s="170"/>
      <c r="Q16" s="167"/>
      <c r="R16" s="22">
        <v>10.16</v>
      </c>
      <c r="S16" s="22"/>
      <c r="T16" s="22"/>
      <c r="U16" s="170">
        <f t="shared" si="4"/>
        <v>10.16</v>
      </c>
      <c r="V16" s="166">
        <f t="shared" si="3"/>
        <v>10.16</v>
      </c>
    </row>
    <row r="17" spans="1:22" ht="15">
      <c r="A17" s="52">
        <v>7</v>
      </c>
      <c r="B17" s="44" t="s">
        <v>38</v>
      </c>
      <c r="C17" s="41" t="s">
        <v>11</v>
      </c>
      <c r="D17" s="42"/>
      <c r="E17" s="42">
        <v>20.68</v>
      </c>
      <c r="F17" s="42"/>
      <c r="G17" s="126">
        <f>SUM(D17:F17)</f>
        <v>20.68</v>
      </c>
      <c r="H17" s="42"/>
      <c r="I17" s="42">
        <v>179.06</v>
      </c>
      <c r="J17" s="11"/>
      <c r="K17" s="126">
        <f>SUM(H17:J17)</f>
        <v>179.06</v>
      </c>
      <c r="L17" s="130">
        <f>G17+K17</f>
        <v>199.74</v>
      </c>
      <c r="M17" s="21"/>
      <c r="N17" s="22"/>
      <c r="O17" s="22"/>
      <c r="P17" s="170"/>
      <c r="Q17" s="167">
        <f>L17+P17</f>
        <v>199.74</v>
      </c>
      <c r="R17" s="22"/>
      <c r="S17" s="22"/>
      <c r="T17" s="22"/>
      <c r="U17" s="170"/>
      <c r="V17" s="166">
        <f t="shared" si="3"/>
        <v>199.74</v>
      </c>
    </row>
    <row r="18" spans="1:22" ht="14.25">
      <c r="A18" s="6"/>
      <c r="B18" s="270" t="s">
        <v>13</v>
      </c>
      <c r="C18" s="271" t="s">
        <v>11</v>
      </c>
      <c r="D18" s="51">
        <f>D6+D8+D10+D12+D14+D17</f>
        <v>8.9</v>
      </c>
      <c r="E18" s="51">
        <f>E6+E8+E10+E12+E14+E17</f>
        <v>20.68</v>
      </c>
      <c r="F18" s="51">
        <f>F6+F8+F10+F12+F14+F17</f>
        <v>18.39</v>
      </c>
      <c r="G18" s="198">
        <f>SUM(D18:F18)</f>
        <v>47.97</v>
      </c>
      <c r="H18" s="51"/>
      <c r="I18" s="51">
        <f>I6+I8+I10+I12+I14+I17</f>
        <v>201.66</v>
      </c>
      <c r="J18" s="19"/>
      <c r="K18" s="198">
        <f>SUM(H18:J18)</f>
        <v>201.66</v>
      </c>
      <c r="L18" s="203">
        <f>G18+K18</f>
        <v>249.63</v>
      </c>
      <c r="M18" s="287"/>
      <c r="N18" s="287"/>
      <c r="O18" s="287">
        <f>O6+O8+O10+O12+O14+O17</f>
        <v>503.82</v>
      </c>
      <c r="P18" s="285">
        <f>SUM(M18:O18)</f>
        <v>503.82</v>
      </c>
      <c r="Q18" s="288">
        <f>Q12+Q10+Q8+Q6+Q17</f>
        <v>753.45</v>
      </c>
      <c r="R18" s="287">
        <f>R6+R8+R10+R12+R14+R17+R16</f>
        <v>90.67</v>
      </c>
      <c r="S18" s="287"/>
      <c r="T18" s="287"/>
      <c r="U18" s="285">
        <f t="shared" si="4"/>
        <v>90.67</v>
      </c>
      <c r="V18" s="201">
        <f t="shared" si="3"/>
        <v>844.12</v>
      </c>
    </row>
  </sheetData>
  <sheetProtection/>
  <mergeCells count="18">
    <mergeCell ref="A11:A12"/>
    <mergeCell ref="B11:B12"/>
    <mergeCell ref="A13:A14"/>
    <mergeCell ref="B13:B14"/>
    <mergeCell ref="A7:A8"/>
    <mergeCell ref="B7:B8"/>
    <mergeCell ref="A9:A10"/>
    <mergeCell ref="B9:B10"/>
    <mergeCell ref="A1:V1"/>
    <mergeCell ref="D2:V2"/>
    <mergeCell ref="A15:A16"/>
    <mergeCell ref="B15:B16"/>
    <mergeCell ref="A2:A3"/>
    <mergeCell ref="B2:B3"/>
    <mergeCell ref="C2:C3"/>
    <mergeCell ref="A5:A6"/>
    <mergeCell ref="B5:B6"/>
    <mergeCell ref="A4:F4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6"/>
  <sheetViews>
    <sheetView zoomScale="70" zoomScaleNormal="70" zoomScalePageLayoutView="0" workbookViewId="0" topLeftCell="A1">
      <selection activeCell="T6" sqref="T6:U13"/>
    </sheetView>
  </sheetViews>
  <sheetFormatPr defaultColWidth="8.796875" defaultRowHeight="14.25"/>
  <cols>
    <col min="1" max="1" width="3.8984375" style="0" customWidth="1"/>
    <col min="2" max="2" width="27.19921875" style="0" customWidth="1"/>
    <col min="3" max="3" width="4.69921875" style="0" customWidth="1"/>
    <col min="4" max="4" width="6.5" style="0" bestFit="1" customWidth="1"/>
    <col min="5" max="5" width="7.5" style="0" bestFit="1" customWidth="1"/>
    <col min="6" max="6" width="5.09765625" style="0" bestFit="1" customWidth="1"/>
    <col min="8" max="8" width="6.59765625" style="0" bestFit="1" customWidth="1"/>
    <col min="9" max="9" width="5" style="0" customWidth="1"/>
    <col min="10" max="10" width="5.3984375" style="0" bestFit="1" customWidth="1"/>
    <col min="11" max="11" width="8.69921875" style="0" customWidth="1"/>
    <col min="12" max="12" width="9.19921875" style="0" customWidth="1"/>
    <col min="13" max="13" width="5.8984375" style="0" customWidth="1"/>
    <col min="14" max="14" width="6.5" style="0" bestFit="1" customWidth="1"/>
    <col min="15" max="15" width="8.3984375" style="0" bestFit="1" customWidth="1"/>
    <col min="16" max="16" width="9.69921875" style="0" customWidth="1"/>
    <col min="17" max="17" width="8.59765625" style="0" customWidth="1"/>
    <col min="18" max="18" width="7.59765625" style="0" bestFit="1" customWidth="1"/>
    <col min="19" max="19" width="6.69921875" style="0" bestFit="1" customWidth="1"/>
    <col min="20" max="20" width="7.5" style="0" bestFit="1" customWidth="1"/>
    <col min="21" max="21" width="9.8984375" style="0" customWidth="1"/>
  </cols>
  <sheetData>
    <row r="1" spans="1:22" ht="20.25">
      <c r="A1" s="312" t="s">
        <v>81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</row>
    <row r="2" spans="1:22" ht="18.75" customHeight="1">
      <c r="A2" s="305" t="s">
        <v>0</v>
      </c>
      <c r="B2" s="305" t="s">
        <v>1</v>
      </c>
      <c r="C2" s="305" t="s">
        <v>2</v>
      </c>
      <c r="D2" s="309" t="s">
        <v>3</v>
      </c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1"/>
    </row>
    <row r="3" spans="1:22" ht="45.75" thickBot="1">
      <c r="A3" s="359"/>
      <c r="B3" s="359"/>
      <c r="C3" s="359"/>
      <c r="D3" s="1" t="s">
        <v>47</v>
      </c>
      <c r="E3" s="1" t="s">
        <v>48</v>
      </c>
      <c r="F3" s="1" t="s">
        <v>49</v>
      </c>
      <c r="G3" s="124" t="s">
        <v>4</v>
      </c>
      <c r="H3" s="1" t="s">
        <v>50</v>
      </c>
      <c r="I3" s="1" t="s">
        <v>51</v>
      </c>
      <c r="J3" s="1" t="s">
        <v>52</v>
      </c>
      <c r="K3" s="124" t="s">
        <v>5</v>
      </c>
      <c r="L3" s="128" t="s">
        <v>6</v>
      </c>
      <c r="M3" s="1" t="s">
        <v>53</v>
      </c>
      <c r="N3" s="1" t="s">
        <v>54</v>
      </c>
      <c r="O3" s="1" t="s">
        <v>55</v>
      </c>
      <c r="P3" s="124" t="s">
        <v>7</v>
      </c>
      <c r="Q3" s="128" t="s">
        <v>8</v>
      </c>
      <c r="R3" s="1" t="s">
        <v>56</v>
      </c>
      <c r="S3" s="1" t="s">
        <v>57</v>
      </c>
      <c r="T3" s="1" t="s">
        <v>58</v>
      </c>
      <c r="U3" s="124" t="s">
        <v>9</v>
      </c>
      <c r="V3" s="128" t="s">
        <v>10</v>
      </c>
    </row>
    <row r="4" spans="1:22" ht="15">
      <c r="A4" s="360" t="s">
        <v>68</v>
      </c>
      <c r="B4" s="360"/>
      <c r="C4" s="360"/>
      <c r="D4" s="360"/>
      <c r="E4" s="360"/>
      <c r="F4" s="360"/>
      <c r="G4" s="125"/>
      <c r="H4" s="2"/>
      <c r="I4" s="2"/>
      <c r="J4" s="2"/>
      <c r="K4" s="125"/>
      <c r="L4" s="129"/>
      <c r="M4" s="2"/>
      <c r="N4" s="2"/>
      <c r="O4" s="2"/>
      <c r="P4" s="125"/>
      <c r="Q4" s="129"/>
      <c r="R4" s="2"/>
      <c r="S4" s="2"/>
      <c r="T4" s="2"/>
      <c r="U4" s="125"/>
      <c r="V4" s="129"/>
    </row>
    <row r="5" spans="1:22" ht="15">
      <c r="A5" s="297">
        <v>1</v>
      </c>
      <c r="B5" s="299" t="s">
        <v>16</v>
      </c>
      <c r="C5" s="5" t="s">
        <v>12</v>
      </c>
      <c r="D5" s="42"/>
      <c r="E5" s="42"/>
      <c r="F5" s="11"/>
      <c r="G5" s="126"/>
      <c r="H5" s="11"/>
      <c r="I5" s="165">
        <v>6</v>
      </c>
      <c r="J5" s="165"/>
      <c r="K5" s="140">
        <f>SUM(H5:J5)</f>
        <v>6</v>
      </c>
      <c r="L5" s="141">
        <f>G5+K5</f>
        <v>6</v>
      </c>
      <c r="M5" s="165"/>
      <c r="N5" s="149"/>
      <c r="O5" s="150"/>
      <c r="P5" s="144"/>
      <c r="Q5" s="145">
        <f aca="true" t="shared" si="0" ref="Q5:Q16">L5+P5</f>
        <v>6</v>
      </c>
      <c r="R5" s="150"/>
      <c r="S5" s="150">
        <v>1</v>
      </c>
      <c r="T5" s="150"/>
      <c r="U5" s="144">
        <f aca="true" t="shared" si="1" ref="U5:U16">SUM(R5:T5)</f>
        <v>1</v>
      </c>
      <c r="V5" s="146">
        <f aca="true" t="shared" si="2" ref="V5:V16">Q5+U5</f>
        <v>7</v>
      </c>
    </row>
    <row r="6" spans="1:22" ht="15">
      <c r="A6" s="298"/>
      <c r="B6" s="300"/>
      <c r="C6" s="5" t="s">
        <v>11</v>
      </c>
      <c r="D6" s="42"/>
      <c r="E6" s="42"/>
      <c r="F6" s="11"/>
      <c r="G6" s="126"/>
      <c r="H6" s="11"/>
      <c r="I6" s="42">
        <v>50.65</v>
      </c>
      <c r="J6" s="42"/>
      <c r="K6" s="126">
        <f>SUM(H6:J6)</f>
        <v>50.65</v>
      </c>
      <c r="L6" s="130">
        <f>G6+K6</f>
        <v>50.65</v>
      </c>
      <c r="M6" s="42"/>
      <c r="N6" s="43"/>
      <c r="O6" s="12"/>
      <c r="P6" s="127"/>
      <c r="Q6" s="131">
        <f t="shared" si="0"/>
        <v>50.65</v>
      </c>
      <c r="R6" s="12"/>
      <c r="S6" s="108">
        <v>80.5</v>
      </c>
      <c r="T6" s="12"/>
      <c r="U6" s="127">
        <f t="shared" si="1"/>
        <v>80.5</v>
      </c>
      <c r="V6" s="132">
        <f t="shared" si="2"/>
        <v>131.15</v>
      </c>
    </row>
    <row r="7" spans="1:22" ht="15">
      <c r="A7" s="297">
        <v>2</v>
      </c>
      <c r="B7" s="299" t="s">
        <v>29</v>
      </c>
      <c r="C7" s="5" t="s">
        <v>12</v>
      </c>
      <c r="D7" s="42"/>
      <c r="E7" s="42"/>
      <c r="F7" s="11"/>
      <c r="G7" s="126"/>
      <c r="H7" s="11"/>
      <c r="I7" s="42"/>
      <c r="J7" s="42"/>
      <c r="K7" s="126"/>
      <c r="L7" s="130"/>
      <c r="M7" s="42"/>
      <c r="N7" s="149">
        <v>2</v>
      </c>
      <c r="O7" s="150"/>
      <c r="P7" s="144">
        <f>SUM(M7:O7)</f>
        <v>2</v>
      </c>
      <c r="Q7" s="145">
        <f t="shared" si="0"/>
        <v>2</v>
      </c>
      <c r="R7" s="150">
        <v>1</v>
      </c>
      <c r="S7" s="150"/>
      <c r="T7" s="150"/>
      <c r="U7" s="144">
        <f t="shared" si="1"/>
        <v>1</v>
      </c>
      <c r="V7" s="146">
        <f t="shared" si="2"/>
        <v>3</v>
      </c>
    </row>
    <row r="8" spans="1:22" ht="15">
      <c r="A8" s="298"/>
      <c r="B8" s="300"/>
      <c r="C8" s="5" t="s">
        <v>11</v>
      </c>
      <c r="D8" s="42"/>
      <c r="E8" s="42"/>
      <c r="F8" s="11"/>
      <c r="G8" s="126"/>
      <c r="H8" s="11"/>
      <c r="I8" s="42"/>
      <c r="J8" s="42"/>
      <c r="K8" s="126"/>
      <c r="L8" s="130"/>
      <c r="M8" s="42"/>
      <c r="N8" s="56">
        <v>259.32</v>
      </c>
      <c r="O8" s="108"/>
      <c r="P8" s="127">
        <f>SUM(M8:O8)</f>
        <v>259.32</v>
      </c>
      <c r="Q8" s="131">
        <f t="shared" si="0"/>
        <v>259.32</v>
      </c>
      <c r="R8" s="12">
        <v>80.51</v>
      </c>
      <c r="S8" s="12"/>
      <c r="T8" s="12"/>
      <c r="U8" s="127">
        <f t="shared" si="1"/>
        <v>80.51</v>
      </c>
      <c r="V8" s="132">
        <f t="shared" si="2"/>
        <v>339.83</v>
      </c>
    </row>
    <row r="9" spans="1:22" ht="15">
      <c r="A9" s="297">
        <v>3</v>
      </c>
      <c r="B9" s="299" t="s">
        <v>59</v>
      </c>
      <c r="C9" s="5" t="s">
        <v>41</v>
      </c>
      <c r="D9" s="42"/>
      <c r="E9" s="42"/>
      <c r="F9" s="11"/>
      <c r="G9" s="126"/>
      <c r="H9" s="11"/>
      <c r="I9" s="42"/>
      <c r="J9" s="42"/>
      <c r="K9" s="126"/>
      <c r="L9" s="130"/>
      <c r="M9" s="42"/>
      <c r="N9" s="56"/>
      <c r="O9" s="150">
        <v>12</v>
      </c>
      <c r="P9" s="144">
        <f>SUM(M9:O9)</f>
        <v>12</v>
      </c>
      <c r="Q9" s="145">
        <f>L9+P9</f>
        <v>12</v>
      </c>
      <c r="R9" s="12"/>
      <c r="S9" s="12"/>
      <c r="T9" s="12"/>
      <c r="U9" s="127"/>
      <c r="V9" s="242">
        <f t="shared" si="2"/>
        <v>12</v>
      </c>
    </row>
    <row r="10" spans="1:22" ht="15">
      <c r="A10" s="298"/>
      <c r="B10" s="300"/>
      <c r="C10" s="5" t="s">
        <v>11</v>
      </c>
      <c r="D10" s="42"/>
      <c r="E10" s="42"/>
      <c r="F10" s="11"/>
      <c r="G10" s="126"/>
      <c r="H10" s="11"/>
      <c r="I10" s="42"/>
      <c r="J10" s="42"/>
      <c r="K10" s="126"/>
      <c r="L10" s="130"/>
      <c r="M10" s="42"/>
      <c r="N10" s="43"/>
      <c r="O10" s="12">
        <v>874.04</v>
      </c>
      <c r="P10" s="127">
        <f>SUM(M10:O10)</f>
        <v>874.04</v>
      </c>
      <c r="Q10" s="131">
        <f>L10+P10</f>
        <v>874.04</v>
      </c>
      <c r="R10" s="12"/>
      <c r="S10" s="12"/>
      <c r="T10" s="12"/>
      <c r="U10" s="127"/>
      <c r="V10" s="132">
        <f t="shared" si="2"/>
        <v>874.04</v>
      </c>
    </row>
    <row r="11" spans="1:22" ht="15">
      <c r="A11" s="297">
        <v>4</v>
      </c>
      <c r="B11" s="301" t="s">
        <v>67</v>
      </c>
      <c r="C11" s="5" t="s">
        <v>12</v>
      </c>
      <c r="D11" s="42"/>
      <c r="E11" s="42"/>
      <c r="F11" s="11"/>
      <c r="G11" s="126"/>
      <c r="H11" s="11"/>
      <c r="I11" s="42"/>
      <c r="J11" s="42"/>
      <c r="K11" s="126"/>
      <c r="L11" s="130"/>
      <c r="M11" s="42"/>
      <c r="N11" s="43"/>
      <c r="O11" s="12"/>
      <c r="P11" s="127"/>
      <c r="Q11" s="131"/>
      <c r="R11" s="12">
        <v>1</v>
      </c>
      <c r="S11" s="12"/>
      <c r="T11" s="12"/>
      <c r="U11" s="144">
        <f t="shared" si="1"/>
        <v>1</v>
      </c>
      <c r="V11" s="242">
        <f t="shared" si="2"/>
        <v>1</v>
      </c>
    </row>
    <row r="12" spans="1:22" ht="15">
      <c r="A12" s="298"/>
      <c r="B12" s="302"/>
      <c r="C12" s="5" t="s">
        <v>11</v>
      </c>
      <c r="D12" s="42"/>
      <c r="E12" s="42"/>
      <c r="F12" s="11"/>
      <c r="G12" s="126"/>
      <c r="H12" s="11"/>
      <c r="I12" s="42"/>
      <c r="J12" s="42"/>
      <c r="K12" s="126"/>
      <c r="L12" s="130"/>
      <c r="M12" s="42"/>
      <c r="N12" s="43"/>
      <c r="O12" s="12"/>
      <c r="P12" s="127"/>
      <c r="Q12" s="131"/>
      <c r="R12" s="12">
        <v>17.49</v>
      </c>
      <c r="S12" s="12"/>
      <c r="T12" s="12"/>
      <c r="U12" s="127">
        <f t="shared" si="1"/>
        <v>17.49</v>
      </c>
      <c r="V12" s="132">
        <f t="shared" si="2"/>
        <v>17.49</v>
      </c>
    </row>
    <row r="13" spans="1:22" ht="15">
      <c r="A13" s="297">
        <v>5</v>
      </c>
      <c r="B13" s="299" t="s">
        <v>40</v>
      </c>
      <c r="C13" s="36" t="s">
        <v>41</v>
      </c>
      <c r="D13" s="42"/>
      <c r="E13" s="42"/>
      <c r="F13" s="11"/>
      <c r="G13" s="126"/>
      <c r="H13" s="11"/>
      <c r="I13" s="42"/>
      <c r="J13" s="42"/>
      <c r="K13" s="126"/>
      <c r="L13" s="130"/>
      <c r="M13" s="42"/>
      <c r="N13" s="43"/>
      <c r="O13" s="12"/>
      <c r="P13" s="127"/>
      <c r="Q13" s="131"/>
      <c r="R13" s="12"/>
      <c r="S13" s="12"/>
      <c r="T13" s="12">
        <v>2</v>
      </c>
      <c r="U13" s="218">
        <f t="shared" si="1"/>
        <v>2</v>
      </c>
      <c r="V13" s="242">
        <f t="shared" si="2"/>
        <v>2</v>
      </c>
    </row>
    <row r="14" spans="1:22" ht="15">
      <c r="A14" s="298"/>
      <c r="B14" s="300"/>
      <c r="C14" s="36" t="s">
        <v>11</v>
      </c>
      <c r="D14" s="42"/>
      <c r="E14" s="42"/>
      <c r="F14" s="11"/>
      <c r="G14" s="126"/>
      <c r="H14" s="11"/>
      <c r="I14" s="42"/>
      <c r="J14" s="42"/>
      <c r="K14" s="126"/>
      <c r="L14" s="130"/>
      <c r="M14" s="42"/>
      <c r="N14" s="43"/>
      <c r="O14" s="12"/>
      <c r="P14" s="127"/>
      <c r="Q14" s="131"/>
      <c r="R14" s="12"/>
      <c r="S14" s="12"/>
      <c r="T14" s="12">
        <v>479.59</v>
      </c>
      <c r="U14" s="127">
        <f t="shared" si="1"/>
        <v>479.59</v>
      </c>
      <c r="V14" s="132">
        <f t="shared" si="2"/>
        <v>479.59</v>
      </c>
    </row>
    <row r="15" spans="1:22" ht="15">
      <c r="A15" s="52" t="s">
        <v>83</v>
      </c>
      <c r="B15" s="13" t="s">
        <v>38</v>
      </c>
      <c r="C15" s="5" t="s">
        <v>11</v>
      </c>
      <c r="D15" s="42">
        <v>41</v>
      </c>
      <c r="E15" s="42">
        <v>16.95</v>
      </c>
      <c r="F15" s="11"/>
      <c r="G15" s="126">
        <f>SUM(D15:F15)</f>
        <v>57.95</v>
      </c>
      <c r="H15" s="11"/>
      <c r="I15" s="42"/>
      <c r="J15" s="42">
        <v>12.75</v>
      </c>
      <c r="K15" s="126">
        <f>SUM(H15:J15)</f>
        <v>12.75</v>
      </c>
      <c r="L15" s="130">
        <f>G15+K15</f>
        <v>70.7</v>
      </c>
      <c r="M15" s="42"/>
      <c r="N15" s="43"/>
      <c r="O15" s="12"/>
      <c r="P15" s="127"/>
      <c r="Q15" s="131">
        <f t="shared" si="0"/>
        <v>70.7</v>
      </c>
      <c r="R15" s="12"/>
      <c r="S15" s="12"/>
      <c r="T15" s="108">
        <v>50</v>
      </c>
      <c r="U15" s="127">
        <f t="shared" si="1"/>
        <v>50</v>
      </c>
      <c r="V15" s="132">
        <f t="shared" si="2"/>
        <v>120.7</v>
      </c>
    </row>
    <row r="16" spans="1:22" ht="14.25">
      <c r="A16" s="6"/>
      <c r="B16" s="270" t="s">
        <v>13</v>
      </c>
      <c r="C16" s="6" t="s">
        <v>11</v>
      </c>
      <c r="D16" s="51">
        <f>D6+D8+D15+D10</f>
        <v>41</v>
      </c>
      <c r="E16" s="51">
        <f>E6+E8+E15+E10</f>
        <v>16.95</v>
      </c>
      <c r="F16" s="51"/>
      <c r="G16" s="198">
        <f>SUM(D16:F16)</f>
        <v>57.95</v>
      </c>
      <c r="H16" s="51"/>
      <c r="I16" s="51">
        <f>I6+I8+I15+I10</f>
        <v>50.65</v>
      </c>
      <c r="J16" s="51">
        <f>J6+J8+J15+J10</f>
        <v>12.75</v>
      </c>
      <c r="K16" s="198">
        <f>SUM(H16:J16)</f>
        <v>63.4</v>
      </c>
      <c r="L16" s="203">
        <f>G16+K16</f>
        <v>121.35</v>
      </c>
      <c r="M16" s="51"/>
      <c r="N16" s="51">
        <f>N6+N8+N15+N10</f>
        <v>259.32</v>
      </c>
      <c r="O16" s="51">
        <f>O6+O8+O15+O10</f>
        <v>874.04</v>
      </c>
      <c r="P16" s="198">
        <f>SUM(M16:O16)</f>
        <v>1133.36</v>
      </c>
      <c r="Q16" s="202">
        <f t="shared" si="0"/>
        <v>1254.7099999999998</v>
      </c>
      <c r="R16" s="51">
        <f>R6+R8+R15+R10+R12</f>
        <v>98</v>
      </c>
      <c r="S16" s="19">
        <f>S6+S8+S15</f>
        <v>80.5</v>
      </c>
      <c r="T16" s="19">
        <f>T6+T8+T15+T14</f>
        <v>529.5899999999999</v>
      </c>
      <c r="U16" s="198">
        <f t="shared" si="1"/>
        <v>708.0899999999999</v>
      </c>
      <c r="V16" s="272">
        <f t="shared" si="2"/>
        <v>1962.7999999999997</v>
      </c>
    </row>
  </sheetData>
  <sheetProtection/>
  <mergeCells count="16">
    <mergeCell ref="A13:A14"/>
    <mergeCell ref="B13:B14"/>
    <mergeCell ref="B9:B10"/>
    <mergeCell ref="A7:A8"/>
    <mergeCell ref="B7:B8"/>
    <mergeCell ref="A4:F4"/>
    <mergeCell ref="A11:A12"/>
    <mergeCell ref="B11:B12"/>
    <mergeCell ref="A9:A10"/>
    <mergeCell ref="A2:A3"/>
    <mergeCell ref="B2:B3"/>
    <mergeCell ref="C2:C3"/>
    <mergeCell ref="A1:V1"/>
    <mergeCell ref="D2:V2"/>
    <mergeCell ref="A5:A6"/>
    <mergeCell ref="B5:B6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4"/>
  <sheetViews>
    <sheetView zoomScale="70" zoomScaleNormal="70" zoomScalePageLayoutView="0" workbookViewId="0" topLeftCell="A1">
      <selection activeCell="B17" sqref="B17:C18"/>
    </sheetView>
  </sheetViews>
  <sheetFormatPr defaultColWidth="8.796875" defaultRowHeight="14.25"/>
  <cols>
    <col min="1" max="1" width="3.69921875" style="0" customWidth="1"/>
    <col min="2" max="2" width="25.69921875" style="0" customWidth="1"/>
    <col min="3" max="3" width="4.8984375" style="0" customWidth="1"/>
    <col min="4" max="4" width="6.59765625" style="0" bestFit="1" customWidth="1"/>
    <col min="5" max="5" width="7.5" style="0" bestFit="1" customWidth="1"/>
    <col min="6" max="6" width="5.3984375" style="0" bestFit="1" customWidth="1"/>
    <col min="7" max="7" width="8" style="0" customWidth="1"/>
    <col min="8" max="8" width="6.69921875" style="0" bestFit="1" customWidth="1"/>
    <col min="9" max="9" width="5.19921875" style="0" bestFit="1" customWidth="1"/>
    <col min="10" max="10" width="5.3984375" style="0" bestFit="1" customWidth="1"/>
    <col min="11" max="11" width="8.5" style="0" customWidth="1"/>
    <col min="12" max="12" width="9.19921875" style="0" customWidth="1"/>
    <col min="13" max="13" width="6.19921875" style="0" bestFit="1" customWidth="1"/>
    <col min="14" max="14" width="6.5" style="0" bestFit="1" customWidth="1"/>
    <col min="15" max="15" width="8.3984375" style="0" bestFit="1" customWidth="1"/>
    <col min="16" max="16" width="9.09765625" style="0" customWidth="1"/>
    <col min="17" max="17" width="8.09765625" style="0" customWidth="1"/>
    <col min="18" max="18" width="7.59765625" style="0" bestFit="1" customWidth="1"/>
    <col min="19" max="19" width="6.8984375" style="0" bestFit="1" customWidth="1"/>
    <col min="20" max="20" width="7.5" style="0" bestFit="1" customWidth="1"/>
    <col min="21" max="21" width="10" style="0" customWidth="1"/>
  </cols>
  <sheetData>
    <row r="1" spans="1:22" ht="20.25">
      <c r="A1" s="312" t="s">
        <v>82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</row>
    <row r="2" spans="1:22" ht="18.75" customHeight="1">
      <c r="A2" s="305" t="s">
        <v>0</v>
      </c>
      <c r="B2" s="305" t="s">
        <v>1</v>
      </c>
      <c r="C2" s="305" t="s">
        <v>2</v>
      </c>
      <c r="D2" s="309" t="s">
        <v>3</v>
      </c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1"/>
    </row>
    <row r="3" spans="1:22" ht="45">
      <c r="A3" s="306"/>
      <c r="B3" s="306"/>
      <c r="C3" s="306"/>
      <c r="D3" s="243" t="s">
        <v>47</v>
      </c>
      <c r="E3" s="243" t="s">
        <v>48</v>
      </c>
      <c r="F3" s="243" t="s">
        <v>49</v>
      </c>
      <c r="G3" s="244" t="s">
        <v>4</v>
      </c>
      <c r="H3" s="243" t="s">
        <v>50</v>
      </c>
      <c r="I3" s="243" t="s">
        <v>51</v>
      </c>
      <c r="J3" s="243" t="s">
        <v>52</v>
      </c>
      <c r="K3" s="244" t="s">
        <v>5</v>
      </c>
      <c r="L3" s="245" t="s">
        <v>6</v>
      </c>
      <c r="M3" s="243" t="s">
        <v>53</v>
      </c>
      <c r="N3" s="243" t="s">
        <v>54</v>
      </c>
      <c r="O3" s="243" t="s">
        <v>55</v>
      </c>
      <c r="P3" s="244" t="s">
        <v>7</v>
      </c>
      <c r="Q3" s="245" t="s">
        <v>8</v>
      </c>
      <c r="R3" s="243" t="s">
        <v>56</v>
      </c>
      <c r="S3" s="243" t="s">
        <v>57</v>
      </c>
      <c r="T3" s="243" t="s">
        <v>58</v>
      </c>
      <c r="U3" s="244" t="s">
        <v>9</v>
      </c>
      <c r="V3" s="245" t="s">
        <v>10</v>
      </c>
    </row>
    <row r="4" spans="1:22" ht="15">
      <c r="A4" s="303" t="s">
        <v>68</v>
      </c>
      <c r="B4" s="304"/>
      <c r="C4" s="304"/>
      <c r="D4" s="304"/>
      <c r="E4" s="304"/>
      <c r="F4" s="304"/>
      <c r="G4" s="246"/>
      <c r="H4" s="247"/>
      <c r="I4" s="247"/>
      <c r="J4" s="247"/>
      <c r="K4" s="246"/>
      <c r="L4" s="248"/>
      <c r="M4" s="247"/>
      <c r="N4" s="247"/>
      <c r="O4" s="247"/>
      <c r="P4" s="246"/>
      <c r="Q4" s="248"/>
      <c r="R4" s="247"/>
      <c r="S4" s="247"/>
      <c r="T4" s="247"/>
      <c r="U4" s="246"/>
      <c r="V4" s="249"/>
    </row>
    <row r="5" spans="1:22" ht="18">
      <c r="A5" s="361">
        <v>1</v>
      </c>
      <c r="B5" s="363" t="s">
        <v>76</v>
      </c>
      <c r="C5" s="41" t="s">
        <v>43</v>
      </c>
      <c r="D5" s="93"/>
      <c r="E5" s="93"/>
      <c r="F5" s="93"/>
      <c r="G5" s="126"/>
      <c r="H5" s="209">
        <v>1.4</v>
      </c>
      <c r="I5" s="210"/>
      <c r="J5" s="210"/>
      <c r="K5" s="133">
        <f>SUM(H5:J5)</f>
        <v>1.4</v>
      </c>
      <c r="L5" s="134">
        <f>G5+K5</f>
        <v>1.4</v>
      </c>
      <c r="M5" s="211">
        <v>3</v>
      </c>
      <c r="N5" s="212"/>
      <c r="O5" s="213"/>
      <c r="P5" s="135">
        <f aca="true" t="shared" si="0" ref="P5:P12">SUM(M5:O5)</f>
        <v>3</v>
      </c>
      <c r="Q5" s="136">
        <f aca="true" t="shared" si="1" ref="Q5:Q14">L5+P5</f>
        <v>4.4</v>
      </c>
      <c r="R5" s="213"/>
      <c r="S5" s="213"/>
      <c r="T5" s="213"/>
      <c r="U5" s="135"/>
      <c r="V5" s="137">
        <f aca="true" t="shared" si="2" ref="V5:V24">Q5+U5</f>
        <v>4.4</v>
      </c>
    </row>
    <row r="6" spans="1:22" ht="15">
      <c r="A6" s="362"/>
      <c r="B6" s="364"/>
      <c r="C6" s="41" t="s">
        <v>11</v>
      </c>
      <c r="D6" s="93"/>
      <c r="E6" s="93"/>
      <c r="F6" s="93"/>
      <c r="G6" s="126"/>
      <c r="H6" s="96">
        <v>1.76</v>
      </c>
      <c r="I6" s="93"/>
      <c r="J6" s="93"/>
      <c r="K6" s="126">
        <f>SUM(H6:J6)</f>
        <v>1.76</v>
      </c>
      <c r="L6" s="130">
        <f>G6+K6</f>
        <v>1.76</v>
      </c>
      <c r="M6" s="94">
        <v>5</v>
      </c>
      <c r="N6" s="95"/>
      <c r="O6" s="33"/>
      <c r="P6" s="127">
        <f t="shared" si="0"/>
        <v>5</v>
      </c>
      <c r="Q6" s="131">
        <f t="shared" si="1"/>
        <v>6.76</v>
      </c>
      <c r="R6" s="33"/>
      <c r="S6" s="33"/>
      <c r="T6" s="33"/>
      <c r="U6" s="127"/>
      <c r="V6" s="132">
        <f t="shared" si="2"/>
        <v>6.76</v>
      </c>
    </row>
    <row r="7" spans="1:22" ht="15">
      <c r="A7" s="361">
        <v>2</v>
      </c>
      <c r="B7" s="363" t="s">
        <v>29</v>
      </c>
      <c r="C7" s="97" t="s">
        <v>23</v>
      </c>
      <c r="D7" s="93"/>
      <c r="E7" s="93"/>
      <c r="F7" s="93"/>
      <c r="G7" s="126"/>
      <c r="H7" s="93"/>
      <c r="I7" s="93"/>
      <c r="J7" s="93"/>
      <c r="K7" s="126"/>
      <c r="L7" s="130"/>
      <c r="M7" s="214">
        <v>1</v>
      </c>
      <c r="N7" s="215"/>
      <c r="O7" s="216"/>
      <c r="P7" s="144">
        <f t="shared" si="0"/>
        <v>1</v>
      </c>
      <c r="Q7" s="145">
        <f t="shared" si="1"/>
        <v>1</v>
      </c>
      <c r="R7" s="216"/>
      <c r="S7" s="216"/>
      <c r="T7" s="216"/>
      <c r="U7" s="144"/>
      <c r="V7" s="146">
        <f t="shared" si="2"/>
        <v>1</v>
      </c>
    </row>
    <row r="8" spans="1:22" ht="15">
      <c r="A8" s="362"/>
      <c r="B8" s="364"/>
      <c r="C8" s="97" t="s">
        <v>11</v>
      </c>
      <c r="D8" s="93"/>
      <c r="E8" s="93"/>
      <c r="F8" s="93"/>
      <c r="G8" s="126"/>
      <c r="H8" s="93"/>
      <c r="I8" s="93"/>
      <c r="J8" s="93"/>
      <c r="K8" s="126"/>
      <c r="L8" s="130"/>
      <c r="M8" s="94">
        <v>173.73</v>
      </c>
      <c r="N8" s="95"/>
      <c r="O8" s="33"/>
      <c r="P8" s="127">
        <f t="shared" si="0"/>
        <v>173.73</v>
      </c>
      <c r="Q8" s="131">
        <f t="shared" si="1"/>
        <v>173.73</v>
      </c>
      <c r="R8" s="33"/>
      <c r="S8" s="33"/>
      <c r="T8" s="33"/>
      <c r="U8" s="127"/>
      <c r="V8" s="132">
        <f t="shared" si="2"/>
        <v>173.73</v>
      </c>
    </row>
    <row r="9" spans="1:22" ht="15">
      <c r="A9" s="297">
        <v>3</v>
      </c>
      <c r="B9" s="299" t="s">
        <v>16</v>
      </c>
      <c r="C9" s="41" t="s">
        <v>23</v>
      </c>
      <c r="D9" s="42"/>
      <c r="E9" s="42"/>
      <c r="F9" s="42"/>
      <c r="G9" s="126"/>
      <c r="H9" s="42"/>
      <c r="I9" s="165">
        <v>9</v>
      </c>
      <c r="J9" s="165"/>
      <c r="K9" s="140">
        <f>SUM(H9:J9)</f>
        <v>9</v>
      </c>
      <c r="L9" s="141">
        <f>G9+K9</f>
        <v>9</v>
      </c>
      <c r="M9" s="165">
        <v>17</v>
      </c>
      <c r="N9" s="156"/>
      <c r="O9" s="150"/>
      <c r="P9" s="144">
        <f t="shared" si="0"/>
        <v>17</v>
      </c>
      <c r="Q9" s="145">
        <f t="shared" si="1"/>
        <v>26</v>
      </c>
      <c r="R9" s="150"/>
      <c r="S9" s="150"/>
      <c r="T9" s="150"/>
      <c r="U9" s="144"/>
      <c r="V9" s="146">
        <f t="shared" si="2"/>
        <v>26</v>
      </c>
    </row>
    <row r="10" spans="1:22" ht="15">
      <c r="A10" s="298"/>
      <c r="B10" s="300"/>
      <c r="C10" s="41" t="s">
        <v>11</v>
      </c>
      <c r="D10" s="42"/>
      <c r="E10" s="42"/>
      <c r="F10" s="42"/>
      <c r="G10" s="126"/>
      <c r="H10" s="42"/>
      <c r="I10" s="42">
        <v>71.19</v>
      </c>
      <c r="J10" s="42"/>
      <c r="K10" s="126">
        <f>SUM(H10:J10)</f>
        <v>71.19</v>
      </c>
      <c r="L10" s="130">
        <f>G10+K10</f>
        <v>71.19</v>
      </c>
      <c r="M10" s="42">
        <v>185.08</v>
      </c>
      <c r="N10" s="48"/>
      <c r="O10" s="12"/>
      <c r="P10" s="127">
        <f t="shared" si="0"/>
        <v>185.08</v>
      </c>
      <c r="Q10" s="131">
        <f t="shared" si="1"/>
        <v>256.27</v>
      </c>
      <c r="R10" s="12"/>
      <c r="S10" s="12"/>
      <c r="T10" s="12"/>
      <c r="U10" s="127"/>
      <c r="V10" s="132">
        <f t="shared" si="2"/>
        <v>256.27</v>
      </c>
    </row>
    <row r="11" spans="1:22" ht="18">
      <c r="A11" s="297">
        <v>4</v>
      </c>
      <c r="B11" s="299" t="s">
        <v>42</v>
      </c>
      <c r="C11" s="41" t="s">
        <v>43</v>
      </c>
      <c r="D11" s="42"/>
      <c r="E11" s="42"/>
      <c r="F11" s="42"/>
      <c r="G11" s="126"/>
      <c r="H11" s="42"/>
      <c r="I11" s="42"/>
      <c r="J11" s="42"/>
      <c r="K11" s="126"/>
      <c r="L11" s="130"/>
      <c r="M11" s="42"/>
      <c r="N11" s="48">
        <v>5.2</v>
      </c>
      <c r="O11" s="148">
        <v>11.3</v>
      </c>
      <c r="P11" s="135">
        <f t="shared" si="0"/>
        <v>16.5</v>
      </c>
      <c r="Q11" s="136">
        <f t="shared" si="1"/>
        <v>16.5</v>
      </c>
      <c r="R11" s="148"/>
      <c r="S11" s="148"/>
      <c r="T11" s="148"/>
      <c r="U11" s="135"/>
      <c r="V11" s="137">
        <f t="shared" si="2"/>
        <v>16.5</v>
      </c>
    </row>
    <row r="12" spans="1:22" ht="15">
      <c r="A12" s="298"/>
      <c r="B12" s="300"/>
      <c r="C12" s="41" t="s">
        <v>11</v>
      </c>
      <c r="D12" s="42"/>
      <c r="E12" s="42"/>
      <c r="F12" s="42"/>
      <c r="G12" s="126"/>
      <c r="H12" s="42"/>
      <c r="I12" s="42"/>
      <c r="J12" s="42"/>
      <c r="K12" s="126"/>
      <c r="L12" s="130"/>
      <c r="M12" s="42"/>
      <c r="N12" s="48">
        <v>257.46</v>
      </c>
      <c r="O12" s="12">
        <v>411.14</v>
      </c>
      <c r="P12" s="127">
        <f t="shared" si="0"/>
        <v>668.5999999999999</v>
      </c>
      <c r="Q12" s="131">
        <f t="shared" si="1"/>
        <v>668.5999999999999</v>
      </c>
      <c r="R12" s="12"/>
      <c r="S12" s="12"/>
      <c r="T12" s="12"/>
      <c r="U12" s="127"/>
      <c r="V12" s="132">
        <f t="shared" si="2"/>
        <v>668.5999999999999</v>
      </c>
    </row>
    <row r="13" spans="1:22" ht="15">
      <c r="A13" s="297">
        <v>5</v>
      </c>
      <c r="B13" s="301" t="s">
        <v>20</v>
      </c>
      <c r="C13" s="97" t="s">
        <v>23</v>
      </c>
      <c r="D13" s="42"/>
      <c r="E13" s="42"/>
      <c r="F13" s="42"/>
      <c r="G13" s="126"/>
      <c r="H13" s="42"/>
      <c r="I13" s="42"/>
      <c r="J13" s="42"/>
      <c r="K13" s="126"/>
      <c r="L13" s="130"/>
      <c r="M13" s="42"/>
      <c r="N13" s="48">
        <v>1</v>
      </c>
      <c r="O13" s="12"/>
      <c r="P13" s="218">
        <f>N13</f>
        <v>1</v>
      </c>
      <c r="Q13" s="217">
        <f t="shared" si="1"/>
        <v>1</v>
      </c>
      <c r="R13" s="12"/>
      <c r="S13" s="12"/>
      <c r="T13" s="12"/>
      <c r="U13" s="127"/>
      <c r="V13" s="242">
        <f t="shared" si="2"/>
        <v>1</v>
      </c>
    </row>
    <row r="14" spans="1:22" ht="15">
      <c r="A14" s="298"/>
      <c r="B14" s="302"/>
      <c r="C14" s="97" t="s">
        <v>11</v>
      </c>
      <c r="D14" s="42"/>
      <c r="E14" s="42"/>
      <c r="F14" s="42"/>
      <c r="G14" s="126"/>
      <c r="H14" s="42"/>
      <c r="I14" s="42"/>
      <c r="J14" s="42"/>
      <c r="K14" s="126"/>
      <c r="L14" s="130"/>
      <c r="M14" s="42"/>
      <c r="N14" s="48">
        <v>22.29</v>
      </c>
      <c r="O14" s="12"/>
      <c r="P14" s="127">
        <f>N14</f>
        <v>22.29</v>
      </c>
      <c r="Q14" s="131">
        <f t="shared" si="1"/>
        <v>22.29</v>
      </c>
      <c r="R14" s="12"/>
      <c r="S14" s="12"/>
      <c r="T14" s="12"/>
      <c r="U14" s="127"/>
      <c r="V14" s="132">
        <f t="shared" si="2"/>
        <v>22.29</v>
      </c>
    </row>
    <row r="15" spans="1:22" ht="15">
      <c r="A15" s="297">
        <v>6</v>
      </c>
      <c r="B15" s="299" t="s">
        <v>59</v>
      </c>
      <c r="C15" s="97" t="s">
        <v>61</v>
      </c>
      <c r="D15" s="42"/>
      <c r="E15" s="42"/>
      <c r="F15" s="42"/>
      <c r="G15" s="126"/>
      <c r="H15" s="42"/>
      <c r="I15" s="42"/>
      <c r="J15" s="42"/>
      <c r="K15" s="126"/>
      <c r="L15" s="130"/>
      <c r="M15" s="42"/>
      <c r="N15" s="48"/>
      <c r="O15" s="148">
        <v>16</v>
      </c>
      <c r="P15" s="135">
        <f>O15</f>
        <v>16</v>
      </c>
      <c r="Q15" s="136">
        <f>P15</f>
        <v>16</v>
      </c>
      <c r="R15" s="12"/>
      <c r="S15" s="12"/>
      <c r="T15" s="12"/>
      <c r="U15" s="127"/>
      <c r="V15" s="242">
        <f t="shared" si="2"/>
        <v>16</v>
      </c>
    </row>
    <row r="16" spans="1:22" ht="15">
      <c r="A16" s="298"/>
      <c r="B16" s="300"/>
      <c r="C16" s="97" t="s">
        <v>11</v>
      </c>
      <c r="D16" s="42"/>
      <c r="E16" s="42"/>
      <c r="F16" s="42"/>
      <c r="G16" s="126"/>
      <c r="H16" s="42"/>
      <c r="I16" s="42"/>
      <c r="J16" s="42"/>
      <c r="K16" s="126"/>
      <c r="L16" s="130"/>
      <c r="M16" s="42"/>
      <c r="N16" s="48"/>
      <c r="O16" s="108">
        <v>607.5</v>
      </c>
      <c r="P16" s="127">
        <f>O16</f>
        <v>607.5</v>
      </c>
      <c r="Q16" s="131">
        <f>P16</f>
        <v>607.5</v>
      </c>
      <c r="R16" s="12"/>
      <c r="S16" s="12"/>
      <c r="T16" s="12"/>
      <c r="U16" s="127"/>
      <c r="V16" s="132">
        <f t="shared" si="2"/>
        <v>607.5</v>
      </c>
    </row>
    <row r="17" spans="1:22" ht="15">
      <c r="A17" s="297">
        <v>7</v>
      </c>
      <c r="B17" s="299" t="s">
        <v>18</v>
      </c>
      <c r="C17" s="41" t="s">
        <v>12</v>
      </c>
      <c r="D17" s="42"/>
      <c r="E17" s="42"/>
      <c r="F17" s="42"/>
      <c r="G17" s="126"/>
      <c r="H17" s="42"/>
      <c r="I17" s="42"/>
      <c r="J17" s="42"/>
      <c r="K17" s="126"/>
      <c r="L17" s="130"/>
      <c r="M17" s="42"/>
      <c r="N17" s="48"/>
      <c r="O17" s="108"/>
      <c r="P17" s="127"/>
      <c r="Q17" s="131"/>
      <c r="R17" s="12"/>
      <c r="S17" s="12"/>
      <c r="T17" s="12">
        <v>1</v>
      </c>
      <c r="U17" s="218">
        <f aca="true" t="shared" si="3" ref="U17:U24">SUM(R17:T17)</f>
        <v>1</v>
      </c>
      <c r="V17" s="242">
        <f t="shared" si="2"/>
        <v>1</v>
      </c>
    </row>
    <row r="18" spans="1:22" ht="15">
      <c r="A18" s="298"/>
      <c r="B18" s="300"/>
      <c r="C18" s="41" t="s">
        <v>11</v>
      </c>
      <c r="D18" s="42"/>
      <c r="E18" s="42"/>
      <c r="F18" s="42"/>
      <c r="G18" s="126"/>
      <c r="H18" s="42"/>
      <c r="I18" s="42"/>
      <c r="J18" s="42"/>
      <c r="K18" s="126"/>
      <c r="L18" s="130"/>
      <c r="M18" s="42"/>
      <c r="N18" s="48"/>
      <c r="O18" s="108"/>
      <c r="P18" s="127"/>
      <c r="Q18" s="131"/>
      <c r="R18" s="12"/>
      <c r="S18" s="12"/>
      <c r="T18" s="12">
        <v>13.3</v>
      </c>
      <c r="U18" s="127">
        <f t="shared" si="3"/>
        <v>13.3</v>
      </c>
      <c r="V18" s="132">
        <f t="shared" si="2"/>
        <v>13.3</v>
      </c>
    </row>
    <row r="19" spans="1:22" ht="15">
      <c r="A19" s="297">
        <v>8</v>
      </c>
      <c r="B19" s="313" t="s">
        <v>17</v>
      </c>
      <c r="C19" s="45" t="s">
        <v>12</v>
      </c>
      <c r="D19" s="42"/>
      <c r="E19" s="42"/>
      <c r="F19" s="42"/>
      <c r="G19" s="126"/>
      <c r="H19" s="42"/>
      <c r="I19" s="42"/>
      <c r="J19" s="42"/>
      <c r="K19" s="126"/>
      <c r="L19" s="130"/>
      <c r="M19" s="42"/>
      <c r="N19" s="48"/>
      <c r="O19" s="108"/>
      <c r="P19" s="127"/>
      <c r="Q19" s="131"/>
      <c r="R19" s="12"/>
      <c r="S19" s="12"/>
      <c r="T19" s="12">
        <v>1</v>
      </c>
      <c r="U19" s="218">
        <f t="shared" si="3"/>
        <v>1</v>
      </c>
      <c r="V19" s="242">
        <f t="shared" si="2"/>
        <v>1</v>
      </c>
    </row>
    <row r="20" spans="1:22" ht="15">
      <c r="A20" s="298"/>
      <c r="B20" s="314"/>
      <c r="C20" s="45" t="s">
        <v>11</v>
      </c>
      <c r="D20" s="42"/>
      <c r="E20" s="42"/>
      <c r="F20" s="42"/>
      <c r="G20" s="126"/>
      <c r="H20" s="42"/>
      <c r="I20" s="42"/>
      <c r="J20" s="42"/>
      <c r="K20" s="126"/>
      <c r="L20" s="130"/>
      <c r="M20" s="42"/>
      <c r="N20" s="48"/>
      <c r="O20" s="108"/>
      <c r="P20" s="127"/>
      <c r="Q20" s="131"/>
      <c r="R20" s="12"/>
      <c r="S20" s="12"/>
      <c r="T20" s="12">
        <v>30.17</v>
      </c>
      <c r="U20" s="127">
        <f t="shared" si="3"/>
        <v>30.17</v>
      </c>
      <c r="V20" s="132">
        <f t="shared" si="2"/>
        <v>30.17</v>
      </c>
    </row>
    <row r="21" spans="1:22" ht="15">
      <c r="A21" s="297">
        <v>9</v>
      </c>
      <c r="B21" s="339" t="s">
        <v>30</v>
      </c>
      <c r="C21" s="74" t="s">
        <v>41</v>
      </c>
      <c r="D21" s="42"/>
      <c r="E21" s="42"/>
      <c r="F21" s="42"/>
      <c r="G21" s="126"/>
      <c r="H21" s="42"/>
      <c r="I21" s="42"/>
      <c r="J21" s="42"/>
      <c r="K21" s="126"/>
      <c r="L21" s="130"/>
      <c r="M21" s="42"/>
      <c r="N21" s="48"/>
      <c r="O21" s="108"/>
      <c r="P21" s="127"/>
      <c r="Q21" s="131"/>
      <c r="R21" s="12"/>
      <c r="S21" s="12"/>
      <c r="T21" s="12">
        <v>2.5</v>
      </c>
      <c r="U21" s="234">
        <f t="shared" si="3"/>
        <v>2.5</v>
      </c>
      <c r="V21" s="294">
        <f t="shared" si="2"/>
        <v>2.5</v>
      </c>
    </row>
    <row r="22" spans="1:22" ht="15">
      <c r="A22" s="298"/>
      <c r="B22" s="340"/>
      <c r="C22" s="74" t="s">
        <v>11</v>
      </c>
      <c r="D22" s="42"/>
      <c r="E22" s="42"/>
      <c r="F22" s="42"/>
      <c r="G22" s="126"/>
      <c r="H22" s="42"/>
      <c r="I22" s="42"/>
      <c r="J22" s="42"/>
      <c r="K22" s="126"/>
      <c r="L22" s="130"/>
      <c r="M22" s="42"/>
      <c r="N22" s="48"/>
      <c r="O22" s="108"/>
      <c r="P22" s="127"/>
      <c r="Q22" s="131"/>
      <c r="R22" s="12"/>
      <c r="S22" s="12"/>
      <c r="T22" s="12">
        <v>8.48</v>
      </c>
      <c r="U22" s="127">
        <f t="shared" si="3"/>
        <v>8.48</v>
      </c>
      <c r="V22" s="132">
        <f t="shared" si="2"/>
        <v>8.48</v>
      </c>
    </row>
    <row r="23" spans="1:22" ht="15">
      <c r="A23" s="52">
        <v>10</v>
      </c>
      <c r="B23" s="44" t="s">
        <v>38</v>
      </c>
      <c r="C23" s="41" t="s">
        <v>11</v>
      </c>
      <c r="D23" s="42"/>
      <c r="E23" s="42"/>
      <c r="F23" s="42">
        <v>19.7</v>
      </c>
      <c r="G23" s="126">
        <f>SUM(D23:F23)</f>
        <v>19.7</v>
      </c>
      <c r="H23" s="42"/>
      <c r="I23" s="42"/>
      <c r="J23" s="42">
        <v>24.61</v>
      </c>
      <c r="K23" s="126">
        <f>SUM(H23:J23)</f>
        <v>24.61</v>
      </c>
      <c r="L23" s="130">
        <f>G23+K23</f>
        <v>44.31</v>
      </c>
      <c r="M23" s="42"/>
      <c r="N23" s="48"/>
      <c r="O23" s="12"/>
      <c r="P23" s="127"/>
      <c r="Q23" s="131">
        <f>P23+L23</f>
        <v>44.31</v>
      </c>
      <c r="R23" s="12"/>
      <c r="S23" s="12"/>
      <c r="T23" s="12"/>
      <c r="U23" s="127"/>
      <c r="V23" s="132">
        <f t="shared" si="2"/>
        <v>44.31</v>
      </c>
    </row>
    <row r="24" spans="1:22" ht="14.25">
      <c r="A24" s="6"/>
      <c r="B24" s="270" t="s">
        <v>13</v>
      </c>
      <c r="C24" s="271" t="s">
        <v>11</v>
      </c>
      <c r="D24" s="51"/>
      <c r="E24" s="51"/>
      <c r="F24" s="51">
        <f>F10+F12+F23+F6+F8</f>
        <v>19.7</v>
      </c>
      <c r="G24" s="198">
        <f>SUM(D24:F24)</f>
        <v>19.7</v>
      </c>
      <c r="H24" s="51">
        <f>H10+H12+H23+H6+H8</f>
        <v>1.76</v>
      </c>
      <c r="I24" s="51">
        <f>I10+I12+I23+I6+I8</f>
        <v>71.19</v>
      </c>
      <c r="J24" s="51">
        <f>J10+J12+J23+J6+J8</f>
        <v>24.61</v>
      </c>
      <c r="K24" s="198">
        <f>SUM(H24:J24)</f>
        <v>97.56</v>
      </c>
      <c r="L24" s="203">
        <f>G24+K24</f>
        <v>117.26</v>
      </c>
      <c r="M24" s="51">
        <f>M10+M12+M23+M6+M8+M14+M16+M18+M20+M22</f>
        <v>363.81</v>
      </c>
      <c r="N24" s="51">
        <f>N10+N12+N23+N6+N8+N14+N16+N18+N20+N22</f>
        <v>279.75</v>
      </c>
      <c r="O24" s="51">
        <f>O10+O12+O23+O6+O8+O14+O16+O18+O20+O22</f>
        <v>1018.64</v>
      </c>
      <c r="P24" s="198">
        <f>SUM(M24:O24)</f>
        <v>1662.1999999999998</v>
      </c>
      <c r="Q24" s="202">
        <f>L24+P24</f>
        <v>1779.4599999999998</v>
      </c>
      <c r="R24" s="19"/>
      <c r="S24" s="19"/>
      <c r="T24" s="19">
        <f>T10+T12+T23+T6+T8+T18+T20+T22</f>
        <v>51.95</v>
      </c>
      <c r="U24" s="198">
        <f t="shared" si="3"/>
        <v>51.95</v>
      </c>
      <c r="V24" s="272">
        <f t="shared" si="2"/>
        <v>1831.4099999999999</v>
      </c>
    </row>
  </sheetData>
  <sheetProtection/>
  <mergeCells count="24">
    <mergeCell ref="A17:A18"/>
    <mergeCell ref="A19:A20"/>
    <mergeCell ref="A21:A22"/>
    <mergeCell ref="B17:B18"/>
    <mergeCell ref="B19:B20"/>
    <mergeCell ref="B21:B22"/>
    <mergeCell ref="A1:V1"/>
    <mergeCell ref="A4:F4"/>
    <mergeCell ref="B13:B14"/>
    <mergeCell ref="A11:A12"/>
    <mergeCell ref="B11:B12"/>
    <mergeCell ref="A5:A6"/>
    <mergeCell ref="A7:A8"/>
    <mergeCell ref="B5:B6"/>
    <mergeCell ref="B7:B8"/>
    <mergeCell ref="D2:V2"/>
    <mergeCell ref="B15:B16"/>
    <mergeCell ref="A2:A3"/>
    <mergeCell ref="B2:B3"/>
    <mergeCell ref="C2:C3"/>
    <mergeCell ref="A9:A10"/>
    <mergeCell ref="B9:B10"/>
    <mergeCell ref="A13:A14"/>
    <mergeCell ref="A15:A16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5"/>
  <sheetViews>
    <sheetView zoomScale="70" zoomScaleNormal="70" zoomScalePageLayoutView="0" workbookViewId="0" topLeftCell="A1">
      <selection activeCell="B24" sqref="B24:V24"/>
    </sheetView>
  </sheetViews>
  <sheetFormatPr defaultColWidth="8.796875" defaultRowHeight="14.25"/>
  <cols>
    <col min="1" max="1" width="3.5" style="0" customWidth="1"/>
    <col min="2" max="2" width="25.69921875" style="0" customWidth="1"/>
    <col min="3" max="3" width="5" style="0" customWidth="1"/>
    <col min="4" max="4" width="6.5" style="0" bestFit="1" customWidth="1"/>
    <col min="5" max="5" width="7.5" style="0" bestFit="1" customWidth="1"/>
    <col min="6" max="6" width="5.3984375" style="0" bestFit="1" customWidth="1"/>
    <col min="7" max="7" width="8.3984375" style="0" customWidth="1"/>
    <col min="8" max="8" width="6.59765625" style="0" bestFit="1" customWidth="1"/>
    <col min="9" max="9" width="6.19921875" style="0" bestFit="1" customWidth="1"/>
    <col min="10" max="10" width="5.8984375" style="0" customWidth="1"/>
    <col min="11" max="11" width="8.5" style="0" customWidth="1"/>
    <col min="12" max="12" width="9.09765625" style="0" customWidth="1"/>
    <col min="13" max="13" width="5.3984375" style="0" bestFit="1" customWidth="1"/>
    <col min="14" max="14" width="6.69921875" style="0" customWidth="1"/>
    <col min="15" max="15" width="8.3984375" style="0" bestFit="1" customWidth="1"/>
    <col min="16" max="16" width="9.19921875" style="0" customWidth="1"/>
    <col min="17" max="17" width="8.5" style="0" customWidth="1"/>
    <col min="18" max="18" width="7.59765625" style="0" bestFit="1" customWidth="1"/>
    <col min="19" max="19" width="6.69921875" style="0" bestFit="1" customWidth="1"/>
    <col min="20" max="20" width="7.5" style="0" bestFit="1" customWidth="1"/>
    <col min="21" max="21" width="10.09765625" style="0" customWidth="1"/>
  </cols>
  <sheetData>
    <row r="1" spans="1:22" ht="20.25">
      <c r="A1" s="312" t="s">
        <v>25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</row>
    <row r="2" spans="1:22" ht="18.75" customHeight="1">
      <c r="A2" s="305" t="s">
        <v>0</v>
      </c>
      <c r="B2" s="305" t="s">
        <v>1</v>
      </c>
      <c r="C2" s="305" t="s">
        <v>2</v>
      </c>
      <c r="D2" s="309" t="s">
        <v>3</v>
      </c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1"/>
    </row>
    <row r="3" spans="1:22" ht="45">
      <c r="A3" s="306"/>
      <c r="B3" s="306"/>
      <c r="C3" s="306"/>
      <c r="D3" s="243" t="s">
        <v>47</v>
      </c>
      <c r="E3" s="243" t="s">
        <v>48</v>
      </c>
      <c r="F3" s="243" t="s">
        <v>49</v>
      </c>
      <c r="G3" s="244" t="s">
        <v>4</v>
      </c>
      <c r="H3" s="243" t="s">
        <v>50</v>
      </c>
      <c r="I3" s="243" t="s">
        <v>51</v>
      </c>
      <c r="J3" s="243" t="s">
        <v>52</v>
      </c>
      <c r="K3" s="244" t="s">
        <v>5</v>
      </c>
      <c r="L3" s="245" t="s">
        <v>6</v>
      </c>
      <c r="M3" s="243" t="s">
        <v>53</v>
      </c>
      <c r="N3" s="243" t="s">
        <v>54</v>
      </c>
      <c r="O3" s="243" t="s">
        <v>55</v>
      </c>
      <c r="P3" s="244" t="s">
        <v>7</v>
      </c>
      <c r="Q3" s="245" t="s">
        <v>8</v>
      </c>
      <c r="R3" s="243" t="s">
        <v>56</v>
      </c>
      <c r="S3" s="243" t="s">
        <v>57</v>
      </c>
      <c r="T3" s="243" t="s">
        <v>58</v>
      </c>
      <c r="U3" s="244" t="s">
        <v>9</v>
      </c>
      <c r="V3" s="245" t="s">
        <v>10</v>
      </c>
    </row>
    <row r="4" spans="1:22" ht="15">
      <c r="A4" s="303" t="s">
        <v>68</v>
      </c>
      <c r="B4" s="304"/>
      <c r="C4" s="304"/>
      <c r="D4" s="304"/>
      <c r="E4" s="304"/>
      <c r="F4" s="304"/>
      <c r="G4" s="246"/>
      <c r="H4" s="247"/>
      <c r="I4" s="247"/>
      <c r="J4" s="247"/>
      <c r="K4" s="246"/>
      <c r="L4" s="248"/>
      <c r="M4" s="247"/>
      <c r="N4" s="247"/>
      <c r="O4" s="247"/>
      <c r="P4" s="246"/>
      <c r="Q4" s="248"/>
      <c r="R4" s="247"/>
      <c r="S4" s="247"/>
      <c r="T4" s="247"/>
      <c r="U4" s="246"/>
      <c r="V4" s="249"/>
    </row>
    <row r="5" spans="1:22" ht="15">
      <c r="A5" s="365">
        <v>1</v>
      </c>
      <c r="B5" s="367" t="s">
        <v>16</v>
      </c>
      <c r="C5" s="98" t="s">
        <v>12</v>
      </c>
      <c r="D5" s="98"/>
      <c r="E5" s="98"/>
      <c r="F5" s="98"/>
      <c r="G5" s="126"/>
      <c r="H5" s="98"/>
      <c r="I5" s="99">
        <v>1</v>
      </c>
      <c r="J5" s="99"/>
      <c r="K5" s="140">
        <f aca="true" t="shared" si="0" ref="K5:K12">SUM(H5:J5)</f>
        <v>1</v>
      </c>
      <c r="L5" s="141">
        <f aca="true" t="shared" si="1" ref="L5:L12">G5+K5</f>
        <v>1</v>
      </c>
      <c r="M5" s="219"/>
      <c r="N5" s="220"/>
      <c r="O5" s="221"/>
      <c r="P5" s="144"/>
      <c r="Q5" s="145">
        <f aca="true" t="shared" si="2" ref="Q5:Q12">L5+P5</f>
        <v>1</v>
      </c>
      <c r="R5" s="221"/>
      <c r="S5" s="221"/>
      <c r="T5" s="221"/>
      <c r="U5" s="144"/>
      <c r="V5" s="195">
        <f aca="true" t="shared" si="3" ref="V5:V12">Q5+U5</f>
        <v>1</v>
      </c>
    </row>
    <row r="6" spans="1:22" ht="15">
      <c r="A6" s="366"/>
      <c r="B6" s="368"/>
      <c r="C6" s="98" t="s">
        <v>11</v>
      </c>
      <c r="D6" s="98"/>
      <c r="E6" s="98"/>
      <c r="F6" s="98"/>
      <c r="G6" s="126"/>
      <c r="H6" s="98"/>
      <c r="I6" s="102">
        <v>50.65</v>
      </c>
      <c r="J6" s="99"/>
      <c r="K6" s="126">
        <f t="shared" si="0"/>
        <v>50.65</v>
      </c>
      <c r="L6" s="130">
        <f t="shared" si="1"/>
        <v>50.65</v>
      </c>
      <c r="M6" s="100"/>
      <c r="N6" s="101"/>
      <c r="O6" s="34"/>
      <c r="P6" s="127"/>
      <c r="Q6" s="131">
        <f t="shared" si="2"/>
        <v>50.65</v>
      </c>
      <c r="R6" s="34"/>
      <c r="S6" s="34"/>
      <c r="T6" s="34"/>
      <c r="U6" s="127"/>
      <c r="V6" s="154">
        <f t="shared" si="3"/>
        <v>50.65</v>
      </c>
    </row>
    <row r="7" spans="1:22" ht="15">
      <c r="A7" s="365">
        <v>2</v>
      </c>
      <c r="B7" s="367" t="s">
        <v>20</v>
      </c>
      <c r="C7" s="98" t="s">
        <v>12</v>
      </c>
      <c r="D7" s="98"/>
      <c r="E7" s="98"/>
      <c r="F7" s="222">
        <v>5</v>
      </c>
      <c r="G7" s="140">
        <f>SUM(D7:F7)</f>
        <v>5</v>
      </c>
      <c r="H7" s="223"/>
      <c r="I7" s="222"/>
      <c r="J7" s="224"/>
      <c r="K7" s="140"/>
      <c r="L7" s="141">
        <f t="shared" si="1"/>
        <v>5</v>
      </c>
      <c r="M7" s="222"/>
      <c r="N7" s="225">
        <v>2</v>
      </c>
      <c r="O7" s="226"/>
      <c r="P7" s="144">
        <f>SUM(M7:O7)</f>
        <v>2</v>
      </c>
      <c r="Q7" s="145">
        <f t="shared" si="2"/>
        <v>7</v>
      </c>
      <c r="R7" s="221"/>
      <c r="S7" s="221"/>
      <c r="T7" s="221"/>
      <c r="U7" s="144"/>
      <c r="V7" s="195">
        <f t="shared" si="3"/>
        <v>7</v>
      </c>
    </row>
    <row r="8" spans="1:22" ht="15">
      <c r="A8" s="366"/>
      <c r="B8" s="368"/>
      <c r="C8" s="98" t="s">
        <v>11</v>
      </c>
      <c r="D8" s="98"/>
      <c r="E8" s="98"/>
      <c r="F8" s="114">
        <v>46.61</v>
      </c>
      <c r="G8" s="126">
        <f>SUM(D8:F8)</f>
        <v>46.61</v>
      </c>
      <c r="H8" s="103"/>
      <c r="I8" s="99"/>
      <c r="J8" s="104"/>
      <c r="K8" s="126"/>
      <c r="L8" s="130">
        <f t="shared" si="1"/>
        <v>46.61</v>
      </c>
      <c r="M8" s="99"/>
      <c r="N8" s="115">
        <v>17.63</v>
      </c>
      <c r="O8" s="35"/>
      <c r="P8" s="127">
        <f>SUM(M8:O8)</f>
        <v>17.63</v>
      </c>
      <c r="Q8" s="131">
        <f t="shared" si="2"/>
        <v>64.24</v>
      </c>
      <c r="R8" s="34"/>
      <c r="S8" s="34"/>
      <c r="T8" s="34"/>
      <c r="U8" s="127"/>
      <c r="V8" s="154">
        <f t="shared" si="3"/>
        <v>64.24</v>
      </c>
    </row>
    <row r="9" spans="1:22" ht="15">
      <c r="A9" s="365">
        <v>3</v>
      </c>
      <c r="B9" s="367" t="s">
        <v>17</v>
      </c>
      <c r="C9" s="98" t="s">
        <v>12</v>
      </c>
      <c r="D9" s="98"/>
      <c r="E9" s="98"/>
      <c r="F9" s="222">
        <v>1</v>
      </c>
      <c r="G9" s="140">
        <f>SUM(D9:F9)</f>
        <v>1</v>
      </c>
      <c r="H9" s="223"/>
      <c r="I9" s="222"/>
      <c r="J9" s="224"/>
      <c r="K9" s="140"/>
      <c r="L9" s="141">
        <f t="shared" si="1"/>
        <v>1</v>
      </c>
      <c r="M9" s="222"/>
      <c r="N9" s="227"/>
      <c r="O9" s="226"/>
      <c r="P9" s="144"/>
      <c r="Q9" s="145">
        <f t="shared" si="2"/>
        <v>1</v>
      </c>
      <c r="R9" s="221"/>
      <c r="S9" s="221"/>
      <c r="T9" s="221"/>
      <c r="U9" s="144"/>
      <c r="V9" s="195">
        <f t="shared" si="3"/>
        <v>1</v>
      </c>
    </row>
    <row r="10" spans="1:22" ht="15">
      <c r="A10" s="366"/>
      <c r="B10" s="368"/>
      <c r="C10" s="98" t="s">
        <v>11</v>
      </c>
      <c r="D10" s="98"/>
      <c r="E10" s="98"/>
      <c r="F10" s="114">
        <v>22.63</v>
      </c>
      <c r="G10" s="126">
        <f>SUM(D10:F10)</f>
        <v>22.63</v>
      </c>
      <c r="H10" s="103"/>
      <c r="I10" s="99"/>
      <c r="J10" s="104"/>
      <c r="K10" s="126"/>
      <c r="L10" s="130">
        <f t="shared" si="1"/>
        <v>22.63</v>
      </c>
      <c r="M10" s="99"/>
      <c r="N10" s="105"/>
      <c r="O10" s="35"/>
      <c r="P10" s="127"/>
      <c r="Q10" s="131">
        <f t="shared" si="2"/>
        <v>22.63</v>
      </c>
      <c r="R10" s="34"/>
      <c r="S10" s="34"/>
      <c r="T10" s="34"/>
      <c r="U10" s="127"/>
      <c r="V10" s="154">
        <f t="shared" si="3"/>
        <v>22.63</v>
      </c>
    </row>
    <row r="11" spans="1:22" ht="15">
      <c r="A11" s="365">
        <v>4</v>
      </c>
      <c r="B11" s="367" t="s">
        <v>29</v>
      </c>
      <c r="C11" s="98" t="s">
        <v>12</v>
      </c>
      <c r="D11" s="98"/>
      <c r="E11" s="98"/>
      <c r="F11" s="106"/>
      <c r="G11" s="126"/>
      <c r="H11" s="103"/>
      <c r="I11" s="99"/>
      <c r="J11" s="228">
        <v>1</v>
      </c>
      <c r="K11" s="233">
        <f t="shared" si="0"/>
        <v>1</v>
      </c>
      <c r="L11" s="238">
        <f t="shared" si="1"/>
        <v>1</v>
      </c>
      <c r="M11" s="228"/>
      <c r="N11" s="229"/>
      <c r="O11" s="230"/>
      <c r="P11" s="218"/>
      <c r="Q11" s="217">
        <f t="shared" si="2"/>
        <v>1</v>
      </c>
      <c r="R11" s="231"/>
      <c r="S11" s="231"/>
      <c r="T11" s="231"/>
      <c r="U11" s="218"/>
      <c r="V11" s="235">
        <f t="shared" si="3"/>
        <v>1</v>
      </c>
    </row>
    <row r="12" spans="1:22" ht="15">
      <c r="A12" s="366"/>
      <c r="B12" s="368"/>
      <c r="C12" s="98" t="s">
        <v>11</v>
      </c>
      <c r="D12" s="98"/>
      <c r="E12" s="98"/>
      <c r="F12" s="106"/>
      <c r="G12" s="126"/>
      <c r="H12" s="103"/>
      <c r="I12" s="99"/>
      <c r="J12" s="107">
        <v>173.73</v>
      </c>
      <c r="K12" s="126">
        <f t="shared" si="0"/>
        <v>173.73</v>
      </c>
      <c r="L12" s="130">
        <f t="shared" si="1"/>
        <v>173.73</v>
      </c>
      <c r="M12" s="99"/>
      <c r="N12" s="105"/>
      <c r="O12" s="35"/>
      <c r="P12" s="127"/>
      <c r="Q12" s="131">
        <f t="shared" si="2"/>
        <v>173.73</v>
      </c>
      <c r="R12" s="34"/>
      <c r="S12" s="34"/>
      <c r="T12" s="34"/>
      <c r="U12" s="127"/>
      <c r="V12" s="154">
        <f t="shared" si="3"/>
        <v>173.73</v>
      </c>
    </row>
    <row r="13" spans="1:22" ht="15">
      <c r="A13" s="297">
        <v>5</v>
      </c>
      <c r="B13" s="317" t="s">
        <v>40</v>
      </c>
      <c r="C13" s="41" t="s">
        <v>41</v>
      </c>
      <c r="D13" s="42"/>
      <c r="E13" s="42"/>
      <c r="F13" s="42"/>
      <c r="G13" s="126"/>
      <c r="H13" s="42"/>
      <c r="I13" s="42"/>
      <c r="J13" s="42"/>
      <c r="K13" s="126"/>
      <c r="L13" s="130"/>
      <c r="M13" s="42"/>
      <c r="N13" s="48">
        <v>7.5</v>
      </c>
      <c r="O13" s="12"/>
      <c r="P13" s="234">
        <f aca="true" t="shared" si="4" ref="P13:P18">SUM(M13:O13)</f>
        <v>7.5</v>
      </c>
      <c r="Q13" s="237">
        <f aca="true" t="shared" si="5" ref="Q13:Q24">L13+P13</f>
        <v>7.5</v>
      </c>
      <c r="R13" s="232"/>
      <c r="S13" s="232"/>
      <c r="T13" s="232"/>
      <c r="U13" s="234"/>
      <c r="V13" s="236">
        <f aca="true" t="shared" si="6" ref="V13:V24">Q13+U13</f>
        <v>7.5</v>
      </c>
    </row>
    <row r="14" spans="1:22" ht="15">
      <c r="A14" s="298"/>
      <c r="B14" s="318"/>
      <c r="C14" s="41" t="s">
        <v>11</v>
      </c>
      <c r="D14" s="42"/>
      <c r="E14" s="42"/>
      <c r="F14" s="42"/>
      <c r="G14" s="126"/>
      <c r="H14" s="42"/>
      <c r="I14" s="42"/>
      <c r="J14" s="42"/>
      <c r="K14" s="126"/>
      <c r="L14" s="130"/>
      <c r="M14" s="42"/>
      <c r="N14" s="48">
        <v>1366.96</v>
      </c>
      <c r="O14" s="12"/>
      <c r="P14" s="127">
        <f t="shared" si="4"/>
        <v>1366.96</v>
      </c>
      <c r="Q14" s="131">
        <f t="shared" si="5"/>
        <v>1366.96</v>
      </c>
      <c r="R14" s="12"/>
      <c r="S14" s="12"/>
      <c r="T14" s="12"/>
      <c r="U14" s="127"/>
      <c r="V14" s="154">
        <f t="shared" si="6"/>
        <v>1366.96</v>
      </c>
    </row>
    <row r="15" spans="1:22" ht="15">
      <c r="A15" s="297">
        <v>6</v>
      </c>
      <c r="B15" s="299" t="s">
        <v>30</v>
      </c>
      <c r="C15" s="41" t="s">
        <v>41</v>
      </c>
      <c r="D15" s="42"/>
      <c r="E15" s="42"/>
      <c r="F15" s="42"/>
      <c r="G15" s="126"/>
      <c r="H15" s="42"/>
      <c r="I15" s="42"/>
      <c r="J15" s="42"/>
      <c r="K15" s="126"/>
      <c r="L15" s="130"/>
      <c r="M15" s="42"/>
      <c r="N15" s="48"/>
      <c r="O15" s="150">
        <v>2</v>
      </c>
      <c r="P15" s="144">
        <f t="shared" si="4"/>
        <v>2</v>
      </c>
      <c r="Q15" s="145">
        <f t="shared" si="5"/>
        <v>2</v>
      </c>
      <c r="R15" s="150"/>
      <c r="S15" s="150"/>
      <c r="T15" s="150"/>
      <c r="U15" s="144"/>
      <c r="V15" s="195">
        <f t="shared" si="6"/>
        <v>2</v>
      </c>
    </row>
    <row r="16" spans="1:22" ht="15">
      <c r="A16" s="298"/>
      <c r="B16" s="300"/>
      <c r="C16" s="41" t="s">
        <v>11</v>
      </c>
      <c r="D16" s="42"/>
      <c r="E16" s="42"/>
      <c r="F16" s="42"/>
      <c r="G16" s="126"/>
      <c r="H16" s="42"/>
      <c r="I16" s="42"/>
      <c r="J16" s="42"/>
      <c r="K16" s="126"/>
      <c r="L16" s="130"/>
      <c r="M16" s="42"/>
      <c r="N16" s="48"/>
      <c r="O16" s="108">
        <v>9.73</v>
      </c>
      <c r="P16" s="127">
        <f t="shared" si="4"/>
        <v>9.73</v>
      </c>
      <c r="Q16" s="131">
        <f t="shared" si="5"/>
        <v>9.73</v>
      </c>
      <c r="R16" s="12"/>
      <c r="S16" s="12"/>
      <c r="T16" s="12"/>
      <c r="U16" s="127"/>
      <c r="V16" s="154">
        <f t="shared" si="6"/>
        <v>9.73</v>
      </c>
    </row>
    <row r="17" spans="1:22" ht="18">
      <c r="A17" s="297">
        <v>7</v>
      </c>
      <c r="B17" s="301" t="s">
        <v>63</v>
      </c>
      <c r="C17" s="41" t="s">
        <v>65</v>
      </c>
      <c r="D17" s="42"/>
      <c r="E17" s="42"/>
      <c r="F17" s="42"/>
      <c r="G17" s="126"/>
      <c r="H17" s="42"/>
      <c r="I17" s="42"/>
      <c r="J17" s="42"/>
      <c r="K17" s="126"/>
      <c r="L17" s="130"/>
      <c r="M17" s="42"/>
      <c r="N17" s="48"/>
      <c r="O17" s="148">
        <v>2.5</v>
      </c>
      <c r="P17" s="135">
        <f t="shared" si="4"/>
        <v>2.5</v>
      </c>
      <c r="Q17" s="136">
        <f>L17+P17</f>
        <v>2.5</v>
      </c>
      <c r="R17" s="12"/>
      <c r="S17" s="12"/>
      <c r="T17" s="12"/>
      <c r="U17" s="127"/>
      <c r="V17" s="154">
        <f t="shared" si="6"/>
        <v>2.5</v>
      </c>
    </row>
    <row r="18" spans="1:22" ht="15">
      <c r="A18" s="298"/>
      <c r="B18" s="302"/>
      <c r="C18" s="41" t="s">
        <v>11</v>
      </c>
      <c r="D18" s="42"/>
      <c r="E18" s="42"/>
      <c r="F18" s="42"/>
      <c r="G18" s="126"/>
      <c r="H18" s="42"/>
      <c r="I18" s="42"/>
      <c r="J18" s="42"/>
      <c r="K18" s="126"/>
      <c r="L18" s="130"/>
      <c r="M18" s="42"/>
      <c r="N18" s="48"/>
      <c r="O18" s="108">
        <v>292.5</v>
      </c>
      <c r="P18" s="127">
        <f t="shared" si="4"/>
        <v>292.5</v>
      </c>
      <c r="Q18" s="131">
        <f>L18+P18</f>
        <v>292.5</v>
      </c>
      <c r="R18" s="12"/>
      <c r="S18" s="12"/>
      <c r="T18" s="12"/>
      <c r="U18" s="127"/>
      <c r="V18" s="154">
        <f t="shared" si="6"/>
        <v>292.5</v>
      </c>
    </row>
    <row r="19" spans="1:22" ht="15">
      <c r="A19" s="297">
        <v>8</v>
      </c>
      <c r="B19" s="299" t="s">
        <v>59</v>
      </c>
      <c r="C19" s="41" t="s">
        <v>41</v>
      </c>
      <c r="D19" s="42"/>
      <c r="E19" s="42"/>
      <c r="F19" s="42"/>
      <c r="G19" s="126"/>
      <c r="H19" s="42"/>
      <c r="I19" s="42"/>
      <c r="J19" s="42"/>
      <c r="K19" s="126"/>
      <c r="L19" s="130"/>
      <c r="M19" s="42"/>
      <c r="N19" s="48"/>
      <c r="O19" s="108"/>
      <c r="P19" s="127"/>
      <c r="Q19" s="131"/>
      <c r="R19" s="12"/>
      <c r="S19" s="12">
        <v>24</v>
      </c>
      <c r="T19" s="12"/>
      <c r="U19" s="218">
        <f>SUM(R19:T19)</f>
        <v>24</v>
      </c>
      <c r="V19" s="235">
        <f t="shared" si="6"/>
        <v>24</v>
      </c>
    </row>
    <row r="20" spans="1:22" ht="15">
      <c r="A20" s="298"/>
      <c r="B20" s="300"/>
      <c r="C20" s="41" t="s">
        <v>11</v>
      </c>
      <c r="D20" s="42"/>
      <c r="E20" s="42"/>
      <c r="F20" s="42"/>
      <c r="G20" s="126"/>
      <c r="H20" s="42"/>
      <c r="I20" s="42"/>
      <c r="J20" s="42"/>
      <c r="K20" s="126"/>
      <c r="L20" s="130"/>
      <c r="M20" s="42"/>
      <c r="N20" s="48"/>
      <c r="O20" s="108"/>
      <c r="P20" s="127"/>
      <c r="Q20" s="131"/>
      <c r="R20" s="12"/>
      <c r="S20" s="12">
        <v>1012.69</v>
      </c>
      <c r="T20" s="12"/>
      <c r="U20" s="127">
        <f>SUM(R20:T20)</f>
        <v>1012.69</v>
      </c>
      <c r="V20" s="154">
        <f t="shared" si="6"/>
        <v>1012.69</v>
      </c>
    </row>
    <row r="21" spans="1:22" ht="15">
      <c r="A21" s="297">
        <v>9</v>
      </c>
      <c r="B21" s="299" t="s">
        <v>18</v>
      </c>
      <c r="C21" s="41" t="s">
        <v>12</v>
      </c>
      <c r="D21" s="42"/>
      <c r="E21" s="42"/>
      <c r="F21" s="42"/>
      <c r="G21" s="126"/>
      <c r="H21" s="42"/>
      <c r="I21" s="42"/>
      <c r="J21" s="42"/>
      <c r="K21" s="126"/>
      <c r="L21" s="130"/>
      <c r="M21" s="42"/>
      <c r="N21" s="48"/>
      <c r="O21" s="108"/>
      <c r="P21" s="127"/>
      <c r="Q21" s="131"/>
      <c r="R21" s="12"/>
      <c r="S21" s="12"/>
      <c r="T21" s="12">
        <v>2</v>
      </c>
      <c r="U21" s="218">
        <f>SUM(R21:T21)</f>
        <v>2</v>
      </c>
      <c r="V21" s="235">
        <f>Q21+U21</f>
        <v>2</v>
      </c>
    </row>
    <row r="22" spans="1:22" ht="15">
      <c r="A22" s="298"/>
      <c r="B22" s="300"/>
      <c r="C22" s="41" t="s">
        <v>11</v>
      </c>
      <c r="D22" s="42"/>
      <c r="E22" s="42"/>
      <c r="F22" s="42"/>
      <c r="G22" s="126"/>
      <c r="H22" s="42"/>
      <c r="I22" s="42"/>
      <c r="J22" s="42"/>
      <c r="K22" s="126"/>
      <c r="L22" s="130"/>
      <c r="M22" s="42"/>
      <c r="N22" s="48"/>
      <c r="O22" s="108"/>
      <c r="P22" s="127"/>
      <c r="Q22" s="131"/>
      <c r="R22" s="12"/>
      <c r="S22" s="12"/>
      <c r="T22" s="12">
        <v>31.69</v>
      </c>
      <c r="U22" s="127">
        <f>SUM(R22:T22)</f>
        <v>31.69</v>
      </c>
      <c r="V22" s="154">
        <f>Q22+U22</f>
        <v>31.69</v>
      </c>
    </row>
    <row r="23" spans="1:22" ht="15">
      <c r="A23" s="52">
        <v>10</v>
      </c>
      <c r="B23" s="44" t="s">
        <v>38</v>
      </c>
      <c r="C23" s="41" t="s">
        <v>11</v>
      </c>
      <c r="D23" s="42"/>
      <c r="E23" s="42"/>
      <c r="F23" s="42"/>
      <c r="G23" s="126"/>
      <c r="H23" s="42"/>
      <c r="I23" s="42">
        <v>53.9</v>
      </c>
      <c r="J23" s="42"/>
      <c r="K23" s="126">
        <f>SUM(H23:J23)</f>
        <v>53.9</v>
      </c>
      <c r="L23" s="130">
        <f>G23+K23</f>
        <v>53.9</v>
      </c>
      <c r="M23" s="42"/>
      <c r="N23" s="48"/>
      <c r="O23" s="108"/>
      <c r="P23" s="127"/>
      <c r="Q23" s="131">
        <f t="shared" si="5"/>
        <v>53.9</v>
      </c>
      <c r="R23" s="12"/>
      <c r="S23" s="12"/>
      <c r="T23" s="12"/>
      <c r="U23" s="127"/>
      <c r="V23" s="154">
        <f t="shared" si="6"/>
        <v>53.9</v>
      </c>
    </row>
    <row r="24" spans="1:22" ht="14.25">
      <c r="A24" s="6"/>
      <c r="B24" s="270" t="s">
        <v>13</v>
      </c>
      <c r="C24" s="271" t="s">
        <v>11</v>
      </c>
      <c r="D24" s="51"/>
      <c r="E24" s="51"/>
      <c r="F24" s="51">
        <f>F6+F8+F10+F12+F14+F16+F23</f>
        <v>69.24</v>
      </c>
      <c r="G24" s="198">
        <f>SUM(D24:F24)</f>
        <v>69.24</v>
      </c>
      <c r="H24" s="51"/>
      <c r="I24" s="51">
        <f>I6+I8+I10+I12+I14+I16+I23</f>
        <v>104.55</v>
      </c>
      <c r="J24" s="51">
        <f>J6+J8+J10+J12+J14+J16+J23</f>
        <v>173.73</v>
      </c>
      <c r="K24" s="198">
        <f>SUM(H24:J24)</f>
        <v>278.28</v>
      </c>
      <c r="L24" s="203">
        <f>G24+K24</f>
        <v>347.52</v>
      </c>
      <c r="M24" s="19"/>
      <c r="N24" s="19">
        <f>N6+N8+N10+N12+N14+N16+N23+N18</f>
        <v>1384.5900000000001</v>
      </c>
      <c r="O24" s="19">
        <f>O6+O8+O10+O12+O14+O16+O23+O18</f>
        <v>302.23</v>
      </c>
      <c r="P24" s="199">
        <f>SUM(M24:O24)</f>
        <v>1686.8200000000002</v>
      </c>
      <c r="Q24" s="202">
        <f t="shared" si="5"/>
        <v>2034.3400000000001</v>
      </c>
      <c r="R24" s="25"/>
      <c r="S24" s="25">
        <f>S6+S8+S10+S12+S14+S16+S23+S18+S20</f>
        <v>1012.69</v>
      </c>
      <c r="T24" s="19">
        <f>T6+T8+T10+T12+T14+T16+T23+T22</f>
        <v>31.69</v>
      </c>
      <c r="U24" s="199">
        <f>SUM(R24:T24)</f>
        <v>1044.38</v>
      </c>
      <c r="V24" s="278">
        <f t="shared" si="6"/>
        <v>3078.7200000000003</v>
      </c>
    </row>
    <row r="25" spans="2:14" ht="14.25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</row>
  </sheetData>
  <sheetProtection/>
  <mergeCells count="24">
    <mergeCell ref="A21:A22"/>
    <mergeCell ref="B21:B22"/>
    <mergeCell ref="B5:B6"/>
    <mergeCell ref="B7:B8"/>
    <mergeCell ref="A19:A20"/>
    <mergeCell ref="B19:B20"/>
    <mergeCell ref="A13:A14"/>
    <mergeCell ref="B9:B10"/>
    <mergeCell ref="A17:A18"/>
    <mergeCell ref="B17:B18"/>
    <mergeCell ref="A2:A3"/>
    <mergeCell ref="B2:B3"/>
    <mergeCell ref="A15:A16"/>
    <mergeCell ref="B15:B16"/>
    <mergeCell ref="A1:V1"/>
    <mergeCell ref="D2:V2"/>
    <mergeCell ref="B13:B14"/>
    <mergeCell ref="A11:A12"/>
    <mergeCell ref="B11:B12"/>
    <mergeCell ref="A5:A6"/>
    <mergeCell ref="A7:A8"/>
    <mergeCell ref="A9:A10"/>
    <mergeCell ref="A4:F4"/>
    <mergeCell ref="C2:C3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zoomScale="70" zoomScaleNormal="70" zoomScalePageLayoutView="0" workbookViewId="0" topLeftCell="A1">
      <selection activeCell="B5" sqref="B5:C6"/>
    </sheetView>
  </sheetViews>
  <sheetFormatPr defaultColWidth="8.796875" defaultRowHeight="14.25"/>
  <cols>
    <col min="1" max="1" width="4.5" style="0" customWidth="1"/>
    <col min="2" max="2" width="25.3984375" style="0" customWidth="1"/>
    <col min="3" max="3" width="5.3984375" style="0" customWidth="1"/>
    <col min="4" max="4" width="6.5" style="0" bestFit="1" customWidth="1"/>
    <col min="5" max="5" width="7.5" style="0" bestFit="1" customWidth="1"/>
    <col min="6" max="6" width="5.3984375" style="0" bestFit="1" customWidth="1"/>
    <col min="8" max="8" width="6.59765625" style="0" bestFit="1" customWidth="1"/>
    <col min="9" max="9" width="4.3984375" style="0" bestFit="1" customWidth="1"/>
    <col min="10" max="10" width="5.3984375" style="0" bestFit="1" customWidth="1"/>
    <col min="12" max="12" width="9.8984375" style="0" customWidth="1"/>
    <col min="13" max="13" width="5.3984375" style="0" bestFit="1" customWidth="1"/>
    <col min="14" max="14" width="6.5" style="0" bestFit="1" customWidth="1"/>
    <col min="15" max="15" width="8.3984375" style="0" bestFit="1" customWidth="1"/>
    <col min="16" max="16" width="9.8984375" style="0" customWidth="1"/>
    <col min="18" max="18" width="7.59765625" style="0" bestFit="1" customWidth="1"/>
    <col min="19" max="19" width="6.69921875" style="0" bestFit="1" customWidth="1"/>
    <col min="20" max="20" width="7.5" style="0" bestFit="1" customWidth="1"/>
    <col min="21" max="21" width="9.69921875" style="0" customWidth="1"/>
  </cols>
  <sheetData>
    <row r="1" spans="1:22" ht="20.25">
      <c r="A1" s="312" t="s">
        <v>70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</row>
    <row r="2" spans="1:22" ht="18.75" customHeight="1">
      <c r="A2" s="305" t="s">
        <v>0</v>
      </c>
      <c r="B2" s="305" t="s">
        <v>1</v>
      </c>
      <c r="C2" s="305" t="s">
        <v>2</v>
      </c>
      <c r="D2" s="309" t="s">
        <v>3</v>
      </c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1"/>
    </row>
    <row r="3" spans="1:22" ht="30">
      <c r="A3" s="306"/>
      <c r="B3" s="306"/>
      <c r="C3" s="306"/>
      <c r="D3" s="243" t="s">
        <v>47</v>
      </c>
      <c r="E3" s="243" t="s">
        <v>48</v>
      </c>
      <c r="F3" s="243" t="s">
        <v>49</v>
      </c>
      <c r="G3" s="244" t="s">
        <v>4</v>
      </c>
      <c r="H3" s="243" t="s">
        <v>50</v>
      </c>
      <c r="I3" s="243" t="s">
        <v>51</v>
      </c>
      <c r="J3" s="243" t="s">
        <v>52</v>
      </c>
      <c r="K3" s="244" t="s">
        <v>5</v>
      </c>
      <c r="L3" s="245" t="s">
        <v>6</v>
      </c>
      <c r="M3" s="243" t="s">
        <v>53</v>
      </c>
      <c r="N3" s="243" t="s">
        <v>54</v>
      </c>
      <c r="O3" s="243" t="s">
        <v>55</v>
      </c>
      <c r="P3" s="244" t="s">
        <v>7</v>
      </c>
      <c r="Q3" s="245" t="s">
        <v>8</v>
      </c>
      <c r="R3" s="243" t="s">
        <v>56</v>
      </c>
      <c r="S3" s="243" t="s">
        <v>57</v>
      </c>
      <c r="T3" s="243" t="s">
        <v>58</v>
      </c>
      <c r="U3" s="244" t="s">
        <v>9</v>
      </c>
      <c r="V3" s="245" t="s">
        <v>10</v>
      </c>
    </row>
    <row r="4" spans="1:22" ht="15" customHeight="1">
      <c r="A4" s="303" t="s">
        <v>68</v>
      </c>
      <c r="B4" s="304"/>
      <c r="C4" s="304"/>
      <c r="D4" s="304"/>
      <c r="E4" s="304"/>
      <c r="F4" s="304"/>
      <c r="G4" s="246"/>
      <c r="H4" s="247"/>
      <c r="I4" s="247"/>
      <c r="J4" s="247"/>
      <c r="K4" s="246"/>
      <c r="L4" s="248"/>
      <c r="M4" s="247"/>
      <c r="N4" s="247"/>
      <c r="O4" s="247"/>
      <c r="P4" s="246"/>
      <c r="Q4" s="248"/>
      <c r="R4" s="247"/>
      <c r="S4" s="247"/>
      <c r="T4" s="247"/>
      <c r="U4" s="246"/>
      <c r="V4" s="249"/>
    </row>
    <row r="5" spans="1:22" ht="15.75" customHeight="1">
      <c r="A5" s="315">
        <v>1</v>
      </c>
      <c r="B5" s="313" t="s">
        <v>17</v>
      </c>
      <c r="C5" s="45" t="s">
        <v>12</v>
      </c>
      <c r="D5" s="121">
        <v>1</v>
      </c>
      <c r="E5" s="121"/>
      <c r="F5" s="45"/>
      <c r="G5" s="140">
        <f aca="true" t="shared" si="0" ref="G5:G10">SUM(D5:F5)</f>
        <v>1</v>
      </c>
      <c r="H5" s="151"/>
      <c r="I5" s="151"/>
      <c r="J5" s="151"/>
      <c r="K5" s="140"/>
      <c r="L5" s="141">
        <f aca="true" t="shared" si="1" ref="L5:L10">G5+K5</f>
        <v>1</v>
      </c>
      <c r="M5" s="152"/>
      <c r="N5" s="152"/>
      <c r="O5" s="153"/>
      <c r="P5" s="144"/>
      <c r="Q5" s="145">
        <f aca="true" t="shared" si="2" ref="Q5:Q10">L5+P5</f>
        <v>1</v>
      </c>
      <c r="R5" s="153"/>
      <c r="S5" s="153"/>
      <c r="T5" s="153"/>
      <c r="U5" s="144"/>
      <c r="V5" s="146">
        <f aca="true" t="shared" si="3" ref="V5:V10">Q5+U5</f>
        <v>1</v>
      </c>
    </row>
    <row r="6" spans="1:22" ht="15">
      <c r="A6" s="316"/>
      <c r="B6" s="314"/>
      <c r="C6" s="45" t="s">
        <v>11</v>
      </c>
      <c r="D6" s="122">
        <v>22.63</v>
      </c>
      <c r="E6" s="121"/>
      <c r="F6" s="45"/>
      <c r="G6" s="126">
        <f t="shared" si="0"/>
        <v>22.63</v>
      </c>
      <c r="H6" s="45"/>
      <c r="I6" s="45"/>
      <c r="J6" s="45"/>
      <c r="K6" s="126"/>
      <c r="L6" s="130">
        <f t="shared" si="1"/>
        <v>22.63</v>
      </c>
      <c r="M6" s="46"/>
      <c r="N6" s="46"/>
      <c r="O6" s="4"/>
      <c r="P6" s="127"/>
      <c r="Q6" s="131">
        <f t="shared" si="2"/>
        <v>22.63</v>
      </c>
      <c r="R6" s="4"/>
      <c r="S6" s="4"/>
      <c r="T6" s="4"/>
      <c r="U6" s="127"/>
      <c r="V6" s="132">
        <f t="shared" si="3"/>
        <v>22.63</v>
      </c>
    </row>
    <row r="7" spans="1:22" ht="15">
      <c r="A7" s="315">
        <v>2</v>
      </c>
      <c r="B7" s="313" t="s">
        <v>18</v>
      </c>
      <c r="C7" s="45" t="s">
        <v>12</v>
      </c>
      <c r="D7" s="121">
        <v>1</v>
      </c>
      <c r="E7" s="121">
        <v>1</v>
      </c>
      <c r="F7" s="45"/>
      <c r="G7" s="140">
        <f t="shared" si="0"/>
        <v>2</v>
      </c>
      <c r="H7" s="151"/>
      <c r="I7" s="151"/>
      <c r="J7" s="151"/>
      <c r="K7" s="140"/>
      <c r="L7" s="141">
        <f t="shared" si="1"/>
        <v>2</v>
      </c>
      <c r="M7" s="152"/>
      <c r="N7" s="152"/>
      <c r="O7" s="153"/>
      <c r="P7" s="144"/>
      <c r="Q7" s="145">
        <f t="shared" si="2"/>
        <v>2</v>
      </c>
      <c r="R7" s="153"/>
      <c r="S7" s="153"/>
      <c r="T7" s="153"/>
      <c r="U7" s="144"/>
      <c r="V7" s="146">
        <f t="shared" si="3"/>
        <v>2</v>
      </c>
    </row>
    <row r="8" spans="1:22" ht="15">
      <c r="A8" s="316"/>
      <c r="B8" s="314"/>
      <c r="C8" s="45" t="s">
        <v>11</v>
      </c>
      <c r="D8" s="122">
        <v>13.31</v>
      </c>
      <c r="E8" s="122">
        <v>8.9</v>
      </c>
      <c r="F8" s="45"/>
      <c r="G8" s="126">
        <f t="shared" si="0"/>
        <v>22.21</v>
      </c>
      <c r="H8" s="45"/>
      <c r="I8" s="45"/>
      <c r="J8" s="45"/>
      <c r="K8" s="126"/>
      <c r="L8" s="130">
        <f t="shared" si="1"/>
        <v>22.21</v>
      </c>
      <c r="M8" s="46"/>
      <c r="N8" s="46"/>
      <c r="O8" s="4"/>
      <c r="P8" s="127"/>
      <c r="Q8" s="131">
        <f t="shared" si="2"/>
        <v>22.21</v>
      </c>
      <c r="R8" s="4"/>
      <c r="S8" s="4"/>
      <c r="T8" s="4"/>
      <c r="U8" s="127"/>
      <c r="V8" s="132">
        <f t="shared" si="3"/>
        <v>22.21</v>
      </c>
    </row>
    <row r="9" spans="1:22" ht="14.25" customHeight="1">
      <c r="A9" s="315">
        <v>3</v>
      </c>
      <c r="B9" s="313" t="s">
        <v>20</v>
      </c>
      <c r="C9" s="45" t="s">
        <v>12</v>
      </c>
      <c r="D9" s="121"/>
      <c r="E9" s="123">
        <v>1</v>
      </c>
      <c r="F9" s="45"/>
      <c r="G9" s="140">
        <f t="shared" si="0"/>
        <v>1</v>
      </c>
      <c r="H9" s="151"/>
      <c r="I9" s="151"/>
      <c r="J9" s="151"/>
      <c r="K9" s="140"/>
      <c r="L9" s="141">
        <f t="shared" si="1"/>
        <v>1</v>
      </c>
      <c r="M9" s="152"/>
      <c r="N9" s="152"/>
      <c r="O9" s="153">
        <v>2</v>
      </c>
      <c r="P9" s="144">
        <f>SUM(M9:O9)</f>
        <v>2</v>
      </c>
      <c r="Q9" s="145">
        <f t="shared" si="2"/>
        <v>3</v>
      </c>
      <c r="R9" s="153"/>
      <c r="S9" s="153"/>
      <c r="T9" s="153"/>
      <c r="U9" s="144"/>
      <c r="V9" s="146">
        <f t="shared" si="3"/>
        <v>3</v>
      </c>
    </row>
    <row r="10" spans="1:22" ht="15">
      <c r="A10" s="316"/>
      <c r="B10" s="314"/>
      <c r="C10" s="45" t="s">
        <v>11</v>
      </c>
      <c r="D10" s="121"/>
      <c r="E10" s="122">
        <v>9.32</v>
      </c>
      <c r="F10" s="45"/>
      <c r="G10" s="126">
        <f t="shared" si="0"/>
        <v>9.32</v>
      </c>
      <c r="H10" s="45"/>
      <c r="I10" s="45"/>
      <c r="J10" s="45"/>
      <c r="K10" s="126"/>
      <c r="L10" s="130">
        <f t="shared" si="1"/>
        <v>9.32</v>
      </c>
      <c r="M10" s="46"/>
      <c r="N10" s="46"/>
      <c r="O10" s="109">
        <v>12.54</v>
      </c>
      <c r="P10" s="127">
        <f>SUM(M10:O10)</f>
        <v>12.54</v>
      </c>
      <c r="Q10" s="131">
        <f t="shared" si="2"/>
        <v>21.86</v>
      </c>
      <c r="R10" s="4"/>
      <c r="S10" s="4"/>
      <c r="T10" s="4"/>
      <c r="U10" s="127"/>
      <c r="V10" s="132">
        <f t="shared" si="3"/>
        <v>21.86</v>
      </c>
    </row>
    <row r="11" spans="1:22" ht="15">
      <c r="A11" s="297">
        <v>4</v>
      </c>
      <c r="B11" s="299" t="s">
        <v>59</v>
      </c>
      <c r="C11" s="41" t="s">
        <v>41</v>
      </c>
      <c r="D11" s="42"/>
      <c r="E11" s="42"/>
      <c r="F11" s="42"/>
      <c r="G11" s="126"/>
      <c r="H11" s="42"/>
      <c r="I11" s="42"/>
      <c r="J11" s="42"/>
      <c r="K11" s="126"/>
      <c r="L11" s="130"/>
      <c r="M11" s="42"/>
      <c r="N11" s="43"/>
      <c r="O11" s="150">
        <v>14</v>
      </c>
      <c r="P11" s="144">
        <f>SUM(M11:O11)</f>
        <v>14</v>
      </c>
      <c r="Q11" s="145">
        <f aca="true" t="shared" si="4" ref="Q11:Q17">L11+P11</f>
        <v>14</v>
      </c>
      <c r="R11" s="150"/>
      <c r="S11" s="150"/>
      <c r="T11" s="150"/>
      <c r="U11" s="144"/>
      <c r="V11" s="146">
        <f aca="true" t="shared" si="5" ref="V11:V18">Q11+U11</f>
        <v>14</v>
      </c>
    </row>
    <row r="12" spans="1:22" ht="15">
      <c r="A12" s="298"/>
      <c r="B12" s="300"/>
      <c r="C12" s="41" t="s">
        <v>11</v>
      </c>
      <c r="D12" s="42"/>
      <c r="E12" s="42"/>
      <c r="F12" s="42"/>
      <c r="G12" s="126"/>
      <c r="H12" s="42"/>
      <c r="I12" s="42"/>
      <c r="J12" s="42"/>
      <c r="K12" s="126"/>
      <c r="L12" s="130"/>
      <c r="M12" s="42"/>
      <c r="N12" s="43"/>
      <c r="O12" s="108">
        <v>627.01</v>
      </c>
      <c r="P12" s="127">
        <f>SUM(M12:O12)</f>
        <v>627.01</v>
      </c>
      <c r="Q12" s="131">
        <f t="shared" si="4"/>
        <v>627.01</v>
      </c>
      <c r="R12" s="12"/>
      <c r="S12" s="12"/>
      <c r="T12" s="12"/>
      <c r="U12" s="127"/>
      <c r="V12" s="132">
        <f t="shared" si="5"/>
        <v>627.01</v>
      </c>
    </row>
    <row r="13" spans="1:22" ht="15">
      <c r="A13" s="297">
        <v>5</v>
      </c>
      <c r="B13" s="301" t="s">
        <v>29</v>
      </c>
      <c r="C13" s="45" t="s">
        <v>12</v>
      </c>
      <c r="D13" s="42"/>
      <c r="E13" s="42"/>
      <c r="F13" s="42"/>
      <c r="G13" s="126"/>
      <c r="H13" s="42"/>
      <c r="I13" s="42"/>
      <c r="J13" s="42"/>
      <c r="K13" s="126"/>
      <c r="L13" s="130"/>
      <c r="M13" s="42"/>
      <c r="N13" s="43"/>
      <c r="O13" s="12"/>
      <c r="P13" s="127"/>
      <c r="Q13" s="131"/>
      <c r="R13" s="12"/>
      <c r="S13" s="12"/>
      <c r="T13" s="12">
        <v>1</v>
      </c>
      <c r="U13" s="218">
        <f>SUM(R13:T13)</f>
        <v>1</v>
      </c>
      <c r="V13" s="242">
        <f t="shared" si="5"/>
        <v>1</v>
      </c>
    </row>
    <row r="14" spans="1:22" ht="15">
      <c r="A14" s="298"/>
      <c r="B14" s="302"/>
      <c r="C14" s="45" t="s">
        <v>11</v>
      </c>
      <c r="D14" s="42"/>
      <c r="E14" s="42"/>
      <c r="F14" s="42"/>
      <c r="G14" s="126"/>
      <c r="H14" s="42"/>
      <c r="I14" s="42"/>
      <c r="J14" s="42"/>
      <c r="K14" s="126"/>
      <c r="L14" s="130"/>
      <c r="M14" s="42"/>
      <c r="N14" s="43"/>
      <c r="O14" s="12"/>
      <c r="P14" s="127"/>
      <c r="Q14" s="131"/>
      <c r="R14" s="12"/>
      <c r="S14" s="12"/>
      <c r="T14" s="12">
        <v>96.4</v>
      </c>
      <c r="U14" s="127">
        <f>SUM(R14:T14)</f>
        <v>96.4</v>
      </c>
      <c r="V14" s="132">
        <f t="shared" si="5"/>
        <v>96.4</v>
      </c>
    </row>
    <row r="15" spans="1:22" ht="15">
      <c r="A15" s="297">
        <v>6</v>
      </c>
      <c r="B15" s="301" t="s">
        <v>67</v>
      </c>
      <c r="C15" s="45" t="s">
        <v>12</v>
      </c>
      <c r="D15" s="42"/>
      <c r="E15" s="42"/>
      <c r="F15" s="42"/>
      <c r="G15" s="126"/>
      <c r="H15" s="42"/>
      <c r="I15" s="42"/>
      <c r="J15" s="42"/>
      <c r="K15" s="126"/>
      <c r="L15" s="130"/>
      <c r="M15" s="42"/>
      <c r="N15" s="43"/>
      <c r="O15" s="12"/>
      <c r="P15" s="127"/>
      <c r="Q15" s="131"/>
      <c r="R15" s="12"/>
      <c r="S15" s="12"/>
      <c r="T15" s="12">
        <v>1</v>
      </c>
      <c r="U15" s="218">
        <f>SUM(R15:T15)</f>
        <v>1</v>
      </c>
      <c r="V15" s="242">
        <f t="shared" si="5"/>
        <v>1</v>
      </c>
    </row>
    <row r="16" spans="1:22" ht="15">
      <c r="A16" s="298"/>
      <c r="B16" s="302"/>
      <c r="C16" s="45" t="s">
        <v>11</v>
      </c>
      <c r="D16" s="42"/>
      <c r="E16" s="42"/>
      <c r="F16" s="42"/>
      <c r="G16" s="126"/>
      <c r="H16" s="42"/>
      <c r="I16" s="42"/>
      <c r="J16" s="42"/>
      <c r="K16" s="126"/>
      <c r="L16" s="130"/>
      <c r="M16" s="42"/>
      <c r="N16" s="43"/>
      <c r="O16" s="12"/>
      <c r="P16" s="127"/>
      <c r="Q16" s="131"/>
      <c r="R16" s="12"/>
      <c r="S16" s="12"/>
      <c r="T16" s="12">
        <v>55.59</v>
      </c>
      <c r="U16" s="127">
        <f>SUM(R16:T16)</f>
        <v>55.59</v>
      </c>
      <c r="V16" s="132">
        <f t="shared" si="5"/>
        <v>55.59</v>
      </c>
    </row>
    <row r="17" spans="1:22" ht="15">
      <c r="A17" s="52">
        <v>7</v>
      </c>
      <c r="B17" s="44" t="s">
        <v>38</v>
      </c>
      <c r="C17" s="41" t="s">
        <v>11</v>
      </c>
      <c r="D17" s="42"/>
      <c r="E17" s="42"/>
      <c r="F17" s="42">
        <v>19.7</v>
      </c>
      <c r="G17" s="126">
        <f>SUM(D17:F17)</f>
        <v>19.7</v>
      </c>
      <c r="H17" s="42"/>
      <c r="I17" s="42"/>
      <c r="J17" s="42">
        <v>13.1</v>
      </c>
      <c r="K17" s="126">
        <f>SUM(H17:J17)</f>
        <v>13.1</v>
      </c>
      <c r="L17" s="130">
        <f>G17+K17</f>
        <v>32.8</v>
      </c>
      <c r="M17" s="42"/>
      <c r="N17" s="43">
        <v>22.2</v>
      </c>
      <c r="O17" s="12"/>
      <c r="P17" s="127">
        <f>SUM(M17:O17)</f>
        <v>22.2</v>
      </c>
      <c r="Q17" s="131">
        <f t="shared" si="4"/>
        <v>55</v>
      </c>
      <c r="R17" s="12"/>
      <c r="S17" s="12"/>
      <c r="T17" s="12"/>
      <c r="U17" s="127"/>
      <c r="V17" s="132">
        <f t="shared" si="5"/>
        <v>55</v>
      </c>
    </row>
    <row r="18" spans="1:22" s="18" customFormat="1" ht="14.25">
      <c r="A18" s="3"/>
      <c r="B18" s="273" t="s">
        <v>13</v>
      </c>
      <c r="C18" s="274" t="s">
        <v>11</v>
      </c>
      <c r="D18" s="275">
        <f>D6+D8+D10+D12+D17</f>
        <v>35.94</v>
      </c>
      <c r="E18" s="275">
        <f>E6+E8+E10+E12+E17</f>
        <v>18.22</v>
      </c>
      <c r="F18" s="275">
        <f>F6+F8+F10+F12+F17</f>
        <v>19.7</v>
      </c>
      <c r="G18" s="276">
        <f>SUM(D18:F18)</f>
        <v>73.86</v>
      </c>
      <c r="H18" s="275"/>
      <c r="I18" s="275"/>
      <c r="J18" s="275">
        <f>J6+J8+J10+J12+J17</f>
        <v>13.1</v>
      </c>
      <c r="K18" s="276">
        <f>SUM(H18:J18)</f>
        <v>13.1</v>
      </c>
      <c r="L18" s="202">
        <f>G18+K18</f>
        <v>86.96</v>
      </c>
      <c r="M18" s="275"/>
      <c r="N18" s="275">
        <f>N6+N8+N10+N12+N17</f>
        <v>22.2</v>
      </c>
      <c r="O18" s="275">
        <f>O6+O8+O10+O12+O17</f>
        <v>639.55</v>
      </c>
      <c r="P18" s="276">
        <f>SUM(M18:O18)</f>
        <v>661.75</v>
      </c>
      <c r="Q18" s="202">
        <f>L18+P18</f>
        <v>748.71</v>
      </c>
      <c r="R18" s="277"/>
      <c r="S18" s="277"/>
      <c r="T18" s="277">
        <f>T6+T8+T10+T12+T17+T14+T16</f>
        <v>151.99</v>
      </c>
      <c r="U18" s="276">
        <f>SUM(R18:T18)</f>
        <v>151.99</v>
      </c>
      <c r="V18" s="278">
        <f t="shared" si="5"/>
        <v>900.7</v>
      </c>
    </row>
    <row r="19" spans="2:14" ht="14.25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</row>
  </sheetData>
  <sheetProtection/>
  <mergeCells count="18">
    <mergeCell ref="A7:A8"/>
    <mergeCell ref="A9:A10"/>
    <mergeCell ref="A1:V1"/>
    <mergeCell ref="D2:V2"/>
    <mergeCell ref="A4:F4"/>
    <mergeCell ref="A2:A3"/>
    <mergeCell ref="B2:B3"/>
    <mergeCell ref="C2:C3"/>
    <mergeCell ref="A13:A14"/>
    <mergeCell ref="B13:B14"/>
    <mergeCell ref="A15:A16"/>
    <mergeCell ref="B15:B16"/>
    <mergeCell ref="B5:B6"/>
    <mergeCell ref="B7:B8"/>
    <mergeCell ref="B9:B10"/>
    <mergeCell ref="A11:A12"/>
    <mergeCell ref="B11:B12"/>
    <mergeCell ref="A5:A6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="70" zoomScaleNormal="70" zoomScalePageLayoutView="0" workbookViewId="0" topLeftCell="A1">
      <selection activeCell="B9" sqref="B9:C10"/>
    </sheetView>
  </sheetViews>
  <sheetFormatPr defaultColWidth="8.796875" defaultRowHeight="14.25"/>
  <cols>
    <col min="1" max="1" width="3.8984375" style="0" customWidth="1"/>
    <col min="2" max="2" width="25.3984375" style="0" customWidth="1"/>
    <col min="3" max="3" width="4.5" style="0" customWidth="1"/>
    <col min="4" max="4" width="6.5" style="0" bestFit="1" customWidth="1"/>
    <col min="5" max="5" width="7.5" style="0" bestFit="1" customWidth="1"/>
    <col min="6" max="6" width="6" style="0" customWidth="1"/>
    <col min="7" max="7" width="7.8984375" style="0" customWidth="1"/>
    <col min="8" max="8" width="6.59765625" style="0" bestFit="1" customWidth="1"/>
    <col min="9" max="9" width="6.19921875" style="0" bestFit="1" customWidth="1"/>
    <col min="10" max="10" width="5.3984375" style="0" bestFit="1" customWidth="1"/>
    <col min="11" max="11" width="8.59765625" style="0" customWidth="1"/>
    <col min="12" max="12" width="9.09765625" style="0" customWidth="1"/>
    <col min="13" max="13" width="5.3984375" style="0" bestFit="1" customWidth="1"/>
    <col min="14" max="14" width="7" style="0" customWidth="1"/>
    <col min="15" max="15" width="8.3984375" style="0" bestFit="1" customWidth="1"/>
    <col min="16" max="16" width="9.59765625" style="0" customWidth="1"/>
    <col min="17" max="17" width="8.5" style="0" customWidth="1"/>
    <col min="18" max="18" width="7.59765625" style="0" bestFit="1" customWidth="1"/>
    <col min="19" max="19" width="6.69921875" style="0" bestFit="1" customWidth="1"/>
    <col min="20" max="20" width="7.5" style="0" bestFit="1" customWidth="1"/>
    <col min="21" max="21" width="10.09765625" style="0" customWidth="1"/>
  </cols>
  <sheetData>
    <row r="1" spans="1:22" ht="20.25">
      <c r="A1" s="312" t="s">
        <v>71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</row>
    <row r="2" spans="1:22" ht="18.75" customHeight="1">
      <c r="A2" s="305" t="s">
        <v>0</v>
      </c>
      <c r="B2" s="305" t="s">
        <v>1</v>
      </c>
      <c r="C2" s="305" t="s">
        <v>2</v>
      </c>
      <c r="D2" s="309" t="s">
        <v>3</v>
      </c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1"/>
    </row>
    <row r="3" spans="1:22" ht="45">
      <c r="A3" s="306"/>
      <c r="B3" s="306"/>
      <c r="C3" s="306"/>
      <c r="D3" s="243" t="s">
        <v>47</v>
      </c>
      <c r="E3" s="243" t="s">
        <v>48</v>
      </c>
      <c r="F3" s="243" t="s">
        <v>49</v>
      </c>
      <c r="G3" s="244" t="s">
        <v>4</v>
      </c>
      <c r="H3" s="243" t="s">
        <v>50</v>
      </c>
      <c r="I3" s="243" t="s">
        <v>51</v>
      </c>
      <c r="J3" s="243" t="s">
        <v>52</v>
      </c>
      <c r="K3" s="244" t="s">
        <v>5</v>
      </c>
      <c r="L3" s="245" t="s">
        <v>6</v>
      </c>
      <c r="M3" s="243" t="s">
        <v>53</v>
      </c>
      <c r="N3" s="243" t="s">
        <v>54</v>
      </c>
      <c r="O3" s="243" t="s">
        <v>55</v>
      </c>
      <c r="P3" s="244" t="s">
        <v>7</v>
      </c>
      <c r="Q3" s="245" t="s">
        <v>8</v>
      </c>
      <c r="R3" s="243" t="s">
        <v>56</v>
      </c>
      <c r="S3" s="243" t="s">
        <v>57</v>
      </c>
      <c r="T3" s="243" t="s">
        <v>58</v>
      </c>
      <c r="U3" s="244" t="s">
        <v>9</v>
      </c>
      <c r="V3" s="245" t="s">
        <v>10</v>
      </c>
    </row>
    <row r="4" spans="1:22" ht="15" customHeight="1">
      <c r="A4" s="303" t="s">
        <v>68</v>
      </c>
      <c r="B4" s="304"/>
      <c r="C4" s="304"/>
      <c r="D4" s="304"/>
      <c r="E4" s="304"/>
      <c r="F4" s="304"/>
      <c r="G4" s="246"/>
      <c r="H4" s="247"/>
      <c r="I4" s="247"/>
      <c r="J4" s="247"/>
      <c r="K4" s="246"/>
      <c r="L4" s="248"/>
      <c r="M4" s="247"/>
      <c r="N4" s="247"/>
      <c r="O4" s="247"/>
      <c r="P4" s="246"/>
      <c r="Q4" s="248"/>
      <c r="R4" s="247"/>
      <c r="S4" s="247"/>
      <c r="T4" s="247"/>
      <c r="U4" s="246"/>
      <c r="V4" s="249"/>
    </row>
    <row r="5" spans="1:22" ht="15">
      <c r="A5" s="297">
        <v>1</v>
      </c>
      <c r="B5" s="299" t="s">
        <v>20</v>
      </c>
      <c r="C5" s="41" t="s">
        <v>12</v>
      </c>
      <c r="D5" s="43"/>
      <c r="E5" s="155">
        <v>1</v>
      </c>
      <c r="F5" s="149"/>
      <c r="G5" s="140">
        <f aca="true" t="shared" si="0" ref="G5:G12">SUM(D5:F5)</f>
        <v>1</v>
      </c>
      <c r="H5" s="149"/>
      <c r="I5" s="149"/>
      <c r="J5" s="149"/>
      <c r="K5" s="140"/>
      <c r="L5" s="141">
        <f aca="true" t="shared" si="1" ref="L5:L12">G5+K5</f>
        <v>1</v>
      </c>
      <c r="M5" s="149"/>
      <c r="N5" s="156"/>
      <c r="O5" s="157"/>
      <c r="P5" s="144"/>
      <c r="Q5" s="145">
        <f aca="true" t="shared" si="2" ref="Q5:Q12">L5+P5</f>
        <v>1</v>
      </c>
      <c r="R5" s="157">
        <v>2</v>
      </c>
      <c r="S5" s="157"/>
      <c r="T5" s="157"/>
      <c r="U5" s="144">
        <f>SUM(R5:T5)</f>
        <v>2</v>
      </c>
      <c r="V5" s="146">
        <f aca="true" t="shared" si="3" ref="V5:V12">Q5+U5</f>
        <v>3</v>
      </c>
    </row>
    <row r="6" spans="1:22" ht="15">
      <c r="A6" s="298"/>
      <c r="B6" s="300"/>
      <c r="C6" s="41" t="s">
        <v>11</v>
      </c>
      <c r="D6" s="43"/>
      <c r="E6" s="120">
        <v>9.32</v>
      </c>
      <c r="F6" s="43"/>
      <c r="G6" s="126">
        <f t="shared" si="0"/>
        <v>9.32</v>
      </c>
      <c r="H6" s="43"/>
      <c r="I6" s="43"/>
      <c r="J6" s="43"/>
      <c r="K6" s="126"/>
      <c r="L6" s="130">
        <f t="shared" si="1"/>
        <v>9.32</v>
      </c>
      <c r="M6" s="43"/>
      <c r="N6" s="48"/>
      <c r="O6" s="7"/>
      <c r="P6" s="127"/>
      <c r="Q6" s="131">
        <f t="shared" si="2"/>
        <v>9.32</v>
      </c>
      <c r="R6" s="7">
        <v>12.54</v>
      </c>
      <c r="S6" s="7"/>
      <c r="T6" s="7"/>
      <c r="U6" s="127">
        <f>SUM(R6:T6)</f>
        <v>12.54</v>
      </c>
      <c r="V6" s="132">
        <f t="shared" si="3"/>
        <v>21.86</v>
      </c>
    </row>
    <row r="7" spans="1:22" ht="15">
      <c r="A7" s="297">
        <v>2</v>
      </c>
      <c r="B7" s="299" t="s">
        <v>29</v>
      </c>
      <c r="C7" s="41" t="s">
        <v>12</v>
      </c>
      <c r="D7" s="50"/>
      <c r="E7" s="155">
        <v>2</v>
      </c>
      <c r="F7" s="158"/>
      <c r="G7" s="140">
        <f t="shared" si="0"/>
        <v>2</v>
      </c>
      <c r="H7" s="158"/>
      <c r="I7" s="158"/>
      <c r="J7" s="158"/>
      <c r="K7" s="140"/>
      <c r="L7" s="141">
        <f t="shared" si="1"/>
        <v>2</v>
      </c>
      <c r="M7" s="149"/>
      <c r="N7" s="156"/>
      <c r="O7" s="157"/>
      <c r="P7" s="144"/>
      <c r="Q7" s="145">
        <f t="shared" si="2"/>
        <v>2</v>
      </c>
      <c r="R7" s="157"/>
      <c r="S7" s="157"/>
      <c r="T7" s="157"/>
      <c r="U7" s="144"/>
      <c r="V7" s="146">
        <f t="shared" si="3"/>
        <v>2</v>
      </c>
    </row>
    <row r="8" spans="1:22" ht="15">
      <c r="A8" s="298"/>
      <c r="B8" s="300"/>
      <c r="C8" s="41" t="s">
        <v>11</v>
      </c>
      <c r="D8" s="50"/>
      <c r="E8" s="120">
        <v>4711.86</v>
      </c>
      <c r="F8" s="50"/>
      <c r="G8" s="126">
        <f t="shared" si="0"/>
        <v>4711.86</v>
      </c>
      <c r="H8" s="50"/>
      <c r="I8" s="50"/>
      <c r="J8" s="50"/>
      <c r="K8" s="126"/>
      <c r="L8" s="130">
        <f t="shared" si="1"/>
        <v>4711.86</v>
      </c>
      <c r="M8" s="43"/>
      <c r="N8" s="48"/>
      <c r="O8" s="7"/>
      <c r="P8" s="127"/>
      <c r="Q8" s="131">
        <f t="shared" si="2"/>
        <v>4711.86</v>
      </c>
      <c r="R8" s="7"/>
      <c r="S8" s="7"/>
      <c r="T8" s="7"/>
      <c r="U8" s="127"/>
      <c r="V8" s="132">
        <f t="shared" si="3"/>
        <v>4711.86</v>
      </c>
    </row>
    <row r="9" spans="1:22" ht="15">
      <c r="A9" s="297">
        <v>3</v>
      </c>
      <c r="B9" s="299" t="s">
        <v>18</v>
      </c>
      <c r="C9" s="41" t="s">
        <v>12</v>
      </c>
      <c r="D9" s="50"/>
      <c r="E9" s="155">
        <v>1</v>
      </c>
      <c r="F9" s="158"/>
      <c r="G9" s="140">
        <f t="shared" si="0"/>
        <v>1</v>
      </c>
      <c r="H9" s="158"/>
      <c r="I9" s="158"/>
      <c r="J9" s="158"/>
      <c r="K9" s="140"/>
      <c r="L9" s="141">
        <f t="shared" si="1"/>
        <v>1</v>
      </c>
      <c r="M9" s="149"/>
      <c r="N9" s="156"/>
      <c r="O9" s="157"/>
      <c r="P9" s="144"/>
      <c r="Q9" s="145">
        <f t="shared" si="2"/>
        <v>1</v>
      </c>
      <c r="R9" s="157"/>
      <c r="S9" s="157"/>
      <c r="T9" s="157"/>
      <c r="U9" s="144"/>
      <c r="V9" s="146">
        <f t="shared" si="3"/>
        <v>1</v>
      </c>
    </row>
    <row r="10" spans="1:22" ht="15">
      <c r="A10" s="298"/>
      <c r="B10" s="300"/>
      <c r="C10" s="41" t="s">
        <v>11</v>
      </c>
      <c r="D10" s="50"/>
      <c r="E10" s="49">
        <v>8.9</v>
      </c>
      <c r="F10" s="50"/>
      <c r="G10" s="126">
        <f t="shared" si="0"/>
        <v>8.9</v>
      </c>
      <c r="H10" s="50"/>
      <c r="I10" s="50"/>
      <c r="J10" s="50"/>
      <c r="K10" s="126"/>
      <c r="L10" s="130">
        <f t="shared" si="1"/>
        <v>8.9</v>
      </c>
      <c r="M10" s="43"/>
      <c r="N10" s="48"/>
      <c r="O10" s="7"/>
      <c r="P10" s="127"/>
      <c r="Q10" s="131">
        <f t="shared" si="2"/>
        <v>8.9</v>
      </c>
      <c r="R10" s="7"/>
      <c r="S10" s="7"/>
      <c r="T10" s="7"/>
      <c r="U10" s="127"/>
      <c r="V10" s="132">
        <f t="shared" si="3"/>
        <v>8.9</v>
      </c>
    </row>
    <row r="11" spans="1:22" ht="15">
      <c r="A11" s="297">
        <v>4</v>
      </c>
      <c r="B11" s="299" t="s">
        <v>27</v>
      </c>
      <c r="C11" s="41" t="s">
        <v>12</v>
      </c>
      <c r="D11" s="50"/>
      <c r="E11" s="49"/>
      <c r="F11" s="155">
        <v>1</v>
      </c>
      <c r="G11" s="140">
        <f t="shared" si="0"/>
        <v>1</v>
      </c>
      <c r="H11" s="158"/>
      <c r="I11" s="158"/>
      <c r="J11" s="158"/>
      <c r="K11" s="140"/>
      <c r="L11" s="141">
        <f t="shared" si="1"/>
        <v>1</v>
      </c>
      <c r="M11" s="149"/>
      <c r="N11" s="156"/>
      <c r="O11" s="157"/>
      <c r="P11" s="144"/>
      <c r="Q11" s="145">
        <f t="shared" si="2"/>
        <v>1</v>
      </c>
      <c r="R11" s="157"/>
      <c r="S11" s="157"/>
      <c r="T11" s="157"/>
      <c r="U11" s="144"/>
      <c r="V11" s="146">
        <f t="shared" si="3"/>
        <v>1</v>
      </c>
    </row>
    <row r="12" spans="1:22" ht="15">
      <c r="A12" s="298"/>
      <c r="B12" s="300"/>
      <c r="C12" s="41" t="s">
        <v>11</v>
      </c>
      <c r="D12" s="50"/>
      <c r="E12" s="49"/>
      <c r="F12" s="49">
        <v>117</v>
      </c>
      <c r="G12" s="126">
        <f t="shared" si="0"/>
        <v>117</v>
      </c>
      <c r="H12" s="50"/>
      <c r="I12" s="50"/>
      <c r="J12" s="50"/>
      <c r="K12" s="126"/>
      <c r="L12" s="130">
        <f t="shared" si="1"/>
        <v>117</v>
      </c>
      <c r="M12" s="43"/>
      <c r="N12" s="48"/>
      <c r="O12" s="7"/>
      <c r="P12" s="127"/>
      <c r="Q12" s="131">
        <f t="shared" si="2"/>
        <v>117</v>
      </c>
      <c r="R12" s="7"/>
      <c r="S12" s="7"/>
      <c r="T12" s="7"/>
      <c r="U12" s="127"/>
      <c r="V12" s="132">
        <f t="shared" si="3"/>
        <v>117</v>
      </c>
    </row>
    <row r="13" spans="1:22" ht="15">
      <c r="A13" s="297">
        <v>5</v>
      </c>
      <c r="B13" s="317" t="s">
        <v>46</v>
      </c>
      <c r="C13" s="41" t="s">
        <v>12</v>
      </c>
      <c r="D13" s="42"/>
      <c r="E13" s="42"/>
      <c r="F13" s="42"/>
      <c r="G13" s="126"/>
      <c r="H13" s="42"/>
      <c r="I13" s="42"/>
      <c r="J13" s="42"/>
      <c r="K13" s="126"/>
      <c r="L13" s="130"/>
      <c r="M13" s="42"/>
      <c r="N13" s="156">
        <v>12</v>
      </c>
      <c r="O13" s="150"/>
      <c r="P13" s="144">
        <f aca="true" t="shared" si="4" ref="P13:P18">SUM(M13:O13)</f>
        <v>12</v>
      </c>
      <c r="Q13" s="145">
        <f aca="true" t="shared" si="5" ref="Q13:Q18">L13+P13</f>
        <v>12</v>
      </c>
      <c r="R13" s="150"/>
      <c r="S13" s="150"/>
      <c r="T13" s="150"/>
      <c r="U13" s="144"/>
      <c r="V13" s="146">
        <f aca="true" t="shared" si="6" ref="V13:V24">Q13+U13</f>
        <v>12</v>
      </c>
    </row>
    <row r="14" spans="1:22" ht="15">
      <c r="A14" s="298"/>
      <c r="B14" s="318"/>
      <c r="C14" s="41" t="s">
        <v>11</v>
      </c>
      <c r="D14" s="42"/>
      <c r="E14" s="42"/>
      <c r="F14" s="42"/>
      <c r="G14" s="126"/>
      <c r="H14" s="42"/>
      <c r="I14" s="42"/>
      <c r="J14" s="42"/>
      <c r="K14" s="126"/>
      <c r="L14" s="130"/>
      <c r="M14" s="42"/>
      <c r="N14" s="110">
        <v>3802.97</v>
      </c>
      <c r="O14" s="108"/>
      <c r="P14" s="127">
        <f t="shared" si="4"/>
        <v>3802.97</v>
      </c>
      <c r="Q14" s="131">
        <f t="shared" si="5"/>
        <v>3802.97</v>
      </c>
      <c r="R14" s="12"/>
      <c r="S14" s="12"/>
      <c r="T14" s="12"/>
      <c r="U14" s="127"/>
      <c r="V14" s="132">
        <f t="shared" si="6"/>
        <v>3802.97</v>
      </c>
    </row>
    <row r="15" spans="1:22" ht="15">
      <c r="A15" s="297">
        <v>6</v>
      </c>
      <c r="B15" s="317" t="s">
        <v>40</v>
      </c>
      <c r="C15" s="41" t="s">
        <v>41</v>
      </c>
      <c r="D15" s="42"/>
      <c r="E15" s="42"/>
      <c r="F15" s="42"/>
      <c r="G15" s="126"/>
      <c r="H15" s="42"/>
      <c r="I15" s="42"/>
      <c r="J15" s="42"/>
      <c r="K15" s="126"/>
      <c r="L15" s="130"/>
      <c r="M15" s="42"/>
      <c r="N15" s="110"/>
      <c r="O15" s="150">
        <v>3</v>
      </c>
      <c r="P15" s="144">
        <f t="shared" si="4"/>
        <v>3</v>
      </c>
      <c r="Q15" s="145">
        <f t="shared" si="5"/>
        <v>3</v>
      </c>
      <c r="R15" s="150"/>
      <c r="S15" s="150"/>
      <c r="T15" s="150"/>
      <c r="U15" s="144"/>
      <c r="V15" s="146">
        <f t="shared" si="6"/>
        <v>3</v>
      </c>
    </row>
    <row r="16" spans="1:22" ht="15">
      <c r="A16" s="298"/>
      <c r="B16" s="318"/>
      <c r="C16" s="41" t="s">
        <v>11</v>
      </c>
      <c r="D16" s="42"/>
      <c r="E16" s="42"/>
      <c r="F16" s="42"/>
      <c r="G16" s="126"/>
      <c r="H16" s="42"/>
      <c r="I16" s="42"/>
      <c r="J16" s="42"/>
      <c r="K16" s="126"/>
      <c r="L16" s="130"/>
      <c r="M16" s="42"/>
      <c r="N16" s="48"/>
      <c r="O16" s="12">
        <v>457.77</v>
      </c>
      <c r="P16" s="127">
        <f t="shared" si="4"/>
        <v>457.77</v>
      </c>
      <c r="Q16" s="131">
        <f t="shared" si="5"/>
        <v>457.77</v>
      </c>
      <c r="R16" s="12"/>
      <c r="S16" s="12"/>
      <c r="T16" s="12"/>
      <c r="U16" s="127"/>
      <c r="V16" s="132">
        <f t="shared" si="6"/>
        <v>457.77</v>
      </c>
    </row>
    <row r="17" spans="1:22" ht="15">
      <c r="A17" s="297">
        <v>7</v>
      </c>
      <c r="B17" s="299" t="s">
        <v>59</v>
      </c>
      <c r="C17" s="41" t="s">
        <v>41</v>
      </c>
      <c r="D17" s="42"/>
      <c r="E17" s="42"/>
      <c r="F17" s="42"/>
      <c r="G17" s="126"/>
      <c r="H17" s="42"/>
      <c r="I17" s="42"/>
      <c r="J17" s="42"/>
      <c r="K17" s="126"/>
      <c r="L17" s="130"/>
      <c r="M17" s="42"/>
      <c r="N17" s="48"/>
      <c r="O17" s="150">
        <v>16</v>
      </c>
      <c r="P17" s="144">
        <f t="shared" si="4"/>
        <v>16</v>
      </c>
      <c r="Q17" s="145">
        <f t="shared" si="5"/>
        <v>16</v>
      </c>
      <c r="R17" s="12"/>
      <c r="S17" s="12"/>
      <c r="T17" s="12"/>
      <c r="U17" s="127"/>
      <c r="V17" s="146">
        <f t="shared" si="6"/>
        <v>16</v>
      </c>
    </row>
    <row r="18" spans="1:22" ht="15">
      <c r="A18" s="298"/>
      <c r="B18" s="300"/>
      <c r="C18" s="41" t="s">
        <v>11</v>
      </c>
      <c r="D18" s="42"/>
      <c r="E18" s="42"/>
      <c r="F18" s="42"/>
      <c r="G18" s="126"/>
      <c r="H18" s="42"/>
      <c r="I18" s="42"/>
      <c r="J18" s="42"/>
      <c r="K18" s="126"/>
      <c r="L18" s="130"/>
      <c r="M18" s="42"/>
      <c r="N18" s="48"/>
      <c r="O18" s="108">
        <v>923.41</v>
      </c>
      <c r="P18" s="127">
        <f t="shared" si="4"/>
        <v>923.41</v>
      </c>
      <c r="Q18" s="131">
        <f t="shared" si="5"/>
        <v>923.41</v>
      </c>
      <c r="R18" s="12"/>
      <c r="S18" s="12"/>
      <c r="T18" s="12"/>
      <c r="U18" s="127"/>
      <c r="V18" s="132">
        <f t="shared" si="6"/>
        <v>923.41</v>
      </c>
    </row>
    <row r="19" spans="1:22" ht="15">
      <c r="A19" s="297">
        <v>8</v>
      </c>
      <c r="B19" s="299" t="s">
        <v>66</v>
      </c>
      <c r="C19" s="41" t="s">
        <v>12</v>
      </c>
      <c r="D19" s="42"/>
      <c r="E19" s="42"/>
      <c r="F19" s="42"/>
      <c r="G19" s="126"/>
      <c r="H19" s="42"/>
      <c r="I19" s="42"/>
      <c r="J19" s="42"/>
      <c r="K19" s="126"/>
      <c r="L19" s="130"/>
      <c r="M19" s="42"/>
      <c r="N19" s="48"/>
      <c r="O19" s="108"/>
      <c r="P19" s="127"/>
      <c r="Q19" s="131"/>
      <c r="R19" s="12">
        <v>1</v>
      </c>
      <c r="S19" s="12"/>
      <c r="T19" s="12"/>
      <c r="U19" s="144">
        <f>SUM(R19:T19)</f>
        <v>1</v>
      </c>
      <c r="V19" s="146">
        <f t="shared" si="6"/>
        <v>1</v>
      </c>
    </row>
    <row r="20" spans="1:22" ht="15">
      <c r="A20" s="298"/>
      <c r="B20" s="300"/>
      <c r="C20" s="41" t="s">
        <v>11</v>
      </c>
      <c r="D20" s="42"/>
      <c r="E20" s="42"/>
      <c r="F20" s="42"/>
      <c r="G20" s="126"/>
      <c r="H20" s="42"/>
      <c r="I20" s="42"/>
      <c r="J20" s="42"/>
      <c r="K20" s="126"/>
      <c r="L20" s="130"/>
      <c r="M20" s="42"/>
      <c r="N20" s="48"/>
      <c r="O20" s="108"/>
      <c r="P20" s="127"/>
      <c r="Q20" s="131"/>
      <c r="R20" s="12">
        <v>24.04</v>
      </c>
      <c r="S20" s="12"/>
      <c r="T20" s="12"/>
      <c r="U20" s="127">
        <f>SUM(R20:T20)</f>
        <v>24.04</v>
      </c>
      <c r="V20" s="132">
        <f t="shared" si="6"/>
        <v>24.04</v>
      </c>
    </row>
    <row r="21" spans="1:22" ht="18">
      <c r="A21" s="297">
        <v>9</v>
      </c>
      <c r="B21" s="299" t="s">
        <v>45</v>
      </c>
      <c r="C21" s="41" t="s">
        <v>43</v>
      </c>
      <c r="D21" s="42"/>
      <c r="E21" s="42"/>
      <c r="F21" s="42"/>
      <c r="G21" s="126"/>
      <c r="H21" s="42"/>
      <c r="I21" s="42"/>
      <c r="J21" s="42"/>
      <c r="K21" s="126"/>
      <c r="L21" s="130"/>
      <c r="M21" s="42"/>
      <c r="N21" s="43"/>
      <c r="O21" s="12"/>
      <c r="P21" s="127"/>
      <c r="Q21" s="131"/>
      <c r="R21" s="12"/>
      <c r="S21" s="12">
        <v>5</v>
      </c>
      <c r="T21" s="12"/>
      <c r="U21" s="218">
        <f>SUM(R21:T21)</f>
        <v>5</v>
      </c>
      <c r="V21" s="242">
        <f t="shared" si="6"/>
        <v>5</v>
      </c>
    </row>
    <row r="22" spans="1:22" ht="15">
      <c r="A22" s="298"/>
      <c r="B22" s="300"/>
      <c r="C22" s="41" t="s">
        <v>11</v>
      </c>
      <c r="D22" s="42"/>
      <c r="E22" s="42"/>
      <c r="F22" s="42"/>
      <c r="G22" s="126"/>
      <c r="H22" s="42"/>
      <c r="I22" s="42"/>
      <c r="J22" s="42"/>
      <c r="K22" s="126"/>
      <c r="L22" s="130"/>
      <c r="M22" s="42"/>
      <c r="N22" s="43"/>
      <c r="O22" s="12"/>
      <c r="P22" s="127"/>
      <c r="Q22" s="131"/>
      <c r="R22" s="12"/>
      <c r="S22" s="12">
        <v>50.99</v>
      </c>
      <c r="T22" s="12"/>
      <c r="U22" s="127">
        <f>SUM(R22:T22)</f>
        <v>50.99</v>
      </c>
      <c r="V22" s="132">
        <f t="shared" si="6"/>
        <v>50.99</v>
      </c>
    </row>
    <row r="23" spans="1:22" ht="15">
      <c r="A23" s="52">
        <v>10</v>
      </c>
      <c r="B23" s="44" t="s">
        <v>38</v>
      </c>
      <c r="C23" s="41" t="s">
        <v>11</v>
      </c>
      <c r="D23" s="42"/>
      <c r="E23" s="42"/>
      <c r="F23" s="42"/>
      <c r="G23" s="126"/>
      <c r="H23" s="42"/>
      <c r="I23" s="42">
        <v>154.89</v>
      </c>
      <c r="J23" s="42"/>
      <c r="K23" s="126">
        <f>SUM(H23:J23)</f>
        <v>154.89</v>
      </c>
      <c r="L23" s="130">
        <f>G23+K23</f>
        <v>154.89</v>
      </c>
      <c r="M23" s="42"/>
      <c r="N23" s="48"/>
      <c r="O23" s="108">
        <v>12.2</v>
      </c>
      <c r="P23" s="127"/>
      <c r="Q23" s="131">
        <f>L23+P23</f>
        <v>154.89</v>
      </c>
      <c r="R23" s="12"/>
      <c r="S23" s="12"/>
      <c r="T23" s="12"/>
      <c r="U23" s="127"/>
      <c r="V23" s="132">
        <f t="shared" si="6"/>
        <v>154.89</v>
      </c>
    </row>
    <row r="24" spans="1:22" ht="14.25">
      <c r="A24" s="6"/>
      <c r="B24" s="270" t="s">
        <v>13</v>
      </c>
      <c r="C24" s="271" t="s">
        <v>11</v>
      </c>
      <c r="D24" s="51"/>
      <c r="E24" s="51">
        <f>E6+E8+E10+E12+E14+E16+E23</f>
        <v>4730.079999999999</v>
      </c>
      <c r="F24" s="51">
        <f>F6+F8+F10+F12+F14+F16+F23</f>
        <v>117</v>
      </c>
      <c r="G24" s="198">
        <f>SUM(D24:F24)</f>
        <v>4847.079999999999</v>
      </c>
      <c r="H24" s="51"/>
      <c r="I24" s="51">
        <f>I6+I8+I10+I12+I14+I16+I23</f>
        <v>154.89</v>
      </c>
      <c r="J24" s="51"/>
      <c r="K24" s="198">
        <f>SUM(H24:J24)</f>
        <v>154.89</v>
      </c>
      <c r="L24" s="203">
        <f>G24+K24</f>
        <v>5001.969999999999</v>
      </c>
      <c r="M24" s="51"/>
      <c r="N24" s="279">
        <f>N6+N8+N10+N12+N14+N16+N23</f>
        <v>3802.97</v>
      </c>
      <c r="O24" s="19">
        <f>O6+O8+O10+O12+O14+O16+O23+O18</f>
        <v>1393.3799999999999</v>
      </c>
      <c r="P24" s="199">
        <f>SUM(M24:O24)</f>
        <v>5196.349999999999</v>
      </c>
      <c r="Q24" s="202">
        <f>L24+P24</f>
        <v>10198.32</v>
      </c>
      <c r="R24" s="19">
        <f>R6+R8+R10+R12+R14+R16+R23+R20</f>
        <v>36.58</v>
      </c>
      <c r="S24" s="19">
        <f>S6+S8+S10+S12+S14+S16+S23+S20+S22</f>
        <v>50.99</v>
      </c>
      <c r="T24" s="25"/>
      <c r="U24" s="199">
        <f>SUM(R24:T24)</f>
        <v>87.57</v>
      </c>
      <c r="V24" s="272">
        <f t="shared" si="6"/>
        <v>10285.89</v>
      </c>
    </row>
  </sheetData>
  <sheetProtection/>
  <mergeCells count="24">
    <mergeCell ref="A2:A3"/>
    <mergeCell ref="B2:B3"/>
    <mergeCell ref="A1:V1"/>
    <mergeCell ref="D2:V2"/>
    <mergeCell ref="C2:C3"/>
    <mergeCell ref="A7:A8"/>
    <mergeCell ref="B7:B8"/>
    <mergeCell ref="A5:A6"/>
    <mergeCell ref="A4:F4"/>
    <mergeCell ref="A19:A20"/>
    <mergeCell ref="B19:B20"/>
    <mergeCell ref="A17:A18"/>
    <mergeCell ref="B17:B18"/>
    <mergeCell ref="B5:B6"/>
    <mergeCell ref="B11:B12"/>
    <mergeCell ref="B9:B10"/>
    <mergeCell ref="A15:A16"/>
    <mergeCell ref="A9:A10"/>
    <mergeCell ref="B15:B16"/>
    <mergeCell ref="A21:A22"/>
    <mergeCell ref="B21:B22"/>
    <mergeCell ref="A13:A14"/>
    <mergeCell ref="B13:B14"/>
    <mergeCell ref="A11:A12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8"/>
  <sheetViews>
    <sheetView zoomScale="70" zoomScaleNormal="70" zoomScalePageLayoutView="0" workbookViewId="0" topLeftCell="A1">
      <selection activeCell="T18" sqref="T18:U18"/>
    </sheetView>
  </sheetViews>
  <sheetFormatPr defaultColWidth="8.796875" defaultRowHeight="14.25"/>
  <cols>
    <col min="1" max="1" width="4.5" style="0" customWidth="1"/>
    <col min="2" max="2" width="24.5" style="0" customWidth="1"/>
    <col min="3" max="3" width="4.69921875" style="0" customWidth="1"/>
    <col min="4" max="4" width="6.69921875" style="0" bestFit="1" customWidth="1"/>
    <col min="5" max="5" width="7.5" style="0" bestFit="1" customWidth="1"/>
    <col min="6" max="6" width="7.3984375" style="0" bestFit="1" customWidth="1"/>
    <col min="8" max="8" width="6.59765625" style="0" bestFit="1" customWidth="1"/>
    <col min="9" max="9" width="4.3984375" style="0" bestFit="1" customWidth="1"/>
    <col min="10" max="10" width="5.3984375" style="0" bestFit="1" customWidth="1"/>
    <col min="12" max="12" width="9.19921875" style="0" customWidth="1"/>
    <col min="13" max="13" width="5.3984375" style="0" bestFit="1" customWidth="1"/>
    <col min="14" max="14" width="6.5" style="0" bestFit="1" customWidth="1"/>
    <col min="15" max="15" width="8.3984375" style="0" bestFit="1" customWidth="1"/>
    <col min="16" max="16" width="9.3984375" style="0" customWidth="1"/>
    <col min="17" max="17" width="8.69921875" style="0" customWidth="1"/>
    <col min="18" max="18" width="7.59765625" style="0" bestFit="1" customWidth="1"/>
    <col min="19" max="19" width="6.69921875" style="0" bestFit="1" customWidth="1"/>
    <col min="20" max="20" width="7.5" style="0" bestFit="1" customWidth="1"/>
    <col min="21" max="21" width="10.09765625" style="0" customWidth="1"/>
  </cols>
  <sheetData>
    <row r="1" spans="1:22" ht="20.25">
      <c r="A1" s="312" t="s">
        <v>72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</row>
    <row r="2" spans="1:22" ht="18.75" customHeight="1">
      <c r="A2" s="305" t="s">
        <v>0</v>
      </c>
      <c r="B2" s="305" t="s">
        <v>1</v>
      </c>
      <c r="C2" s="305" t="s">
        <v>2</v>
      </c>
      <c r="D2" s="309" t="s">
        <v>3</v>
      </c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1"/>
    </row>
    <row r="3" spans="1:22" ht="45">
      <c r="A3" s="306"/>
      <c r="B3" s="306"/>
      <c r="C3" s="306"/>
      <c r="D3" s="243" t="s">
        <v>47</v>
      </c>
      <c r="E3" s="243" t="s">
        <v>48</v>
      </c>
      <c r="F3" s="243" t="s">
        <v>49</v>
      </c>
      <c r="G3" s="244" t="s">
        <v>4</v>
      </c>
      <c r="H3" s="243" t="s">
        <v>50</v>
      </c>
      <c r="I3" s="243" t="s">
        <v>51</v>
      </c>
      <c r="J3" s="243" t="s">
        <v>52</v>
      </c>
      <c r="K3" s="244" t="s">
        <v>5</v>
      </c>
      <c r="L3" s="245" t="s">
        <v>6</v>
      </c>
      <c r="M3" s="243" t="s">
        <v>53</v>
      </c>
      <c r="N3" s="243" t="s">
        <v>54</v>
      </c>
      <c r="O3" s="243" t="s">
        <v>55</v>
      </c>
      <c r="P3" s="244" t="s">
        <v>7</v>
      </c>
      <c r="Q3" s="245" t="s">
        <v>8</v>
      </c>
      <c r="R3" s="243" t="s">
        <v>56</v>
      </c>
      <c r="S3" s="243" t="s">
        <v>57</v>
      </c>
      <c r="T3" s="243" t="s">
        <v>58</v>
      </c>
      <c r="U3" s="244" t="s">
        <v>9</v>
      </c>
      <c r="V3" s="245" t="s">
        <v>10</v>
      </c>
    </row>
    <row r="4" spans="1:22" ht="15" customHeight="1">
      <c r="A4" s="303" t="s">
        <v>68</v>
      </c>
      <c r="B4" s="304"/>
      <c r="C4" s="304"/>
      <c r="D4" s="304"/>
      <c r="E4" s="304"/>
      <c r="F4" s="304"/>
      <c r="G4" s="246"/>
      <c r="H4" s="247"/>
      <c r="I4" s="247"/>
      <c r="J4" s="247"/>
      <c r="K4" s="246"/>
      <c r="L4" s="248"/>
      <c r="M4" s="247"/>
      <c r="N4" s="247"/>
      <c r="O4" s="247"/>
      <c r="P4" s="246"/>
      <c r="Q4" s="248"/>
      <c r="R4" s="247"/>
      <c r="S4" s="247"/>
      <c r="T4" s="247"/>
      <c r="U4" s="246"/>
      <c r="V4" s="249"/>
    </row>
    <row r="5" spans="1:22" ht="15">
      <c r="A5" s="319">
        <v>1</v>
      </c>
      <c r="B5" s="321" t="s">
        <v>17</v>
      </c>
      <c r="C5" s="53" t="s">
        <v>12</v>
      </c>
      <c r="D5" s="160">
        <v>1</v>
      </c>
      <c r="E5" s="160"/>
      <c r="F5" s="160">
        <v>1</v>
      </c>
      <c r="G5" s="140">
        <f aca="true" t="shared" si="0" ref="G5:G10">SUM(D5:F5)</f>
        <v>2</v>
      </c>
      <c r="H5" s="161"/>
      <c r="I5" s="161"/>
      <c r="J5" s="161"/>
      <c r="K5" s="140"/>
      <c r="L5" s="141">
        <f aca="true" t="shared" si="1" ref="L5:L10">G5+K5</f>
        <v>2</v>
      </c>
      <c r="M5" s="162"/>
      <c r="N5" s="163"/>
      <c r="O5" s="164"/>
      <c r="P5" s="144"/>
      <c r="Q5" s="145">
        <f aca="true" t="shared" si="2" ref="Q5:Q10">L5+P5</f>
        <v>2</v>
      </c>
      <c r="R5" s="164"/>
      <c r="S5" s="164"/>
      <c r="T5" s="164"/>
      <c r="U5" s="144"/>
      <c r="V5" s="146">
        <f aca="true" t="shared" si="3" ref="V5:V10">Q5+U5</f>
        <v>2</v>
      </c>
    </row>
    <row r="6" spans="1:22" ht="15">
      <c r="A6" s="320"/>
      <c r="B6" s="322"/>
      <c r="C6" s="53" t="s">
        <v>11</v>
      </c>
      <c r="D6" s="118">
        <v>22.63</v>
      </c>
      <c r="E6" s="118"/>
      <c r="F6" s="119">
        <v>22.63</v>
      </c>
      <c r="G6" s="126">
        <f t="shared" si="0"/>
        <v>45.26</v>
      </c>
      <c r="H6" s="53"/>
      <c r="I6" s="53"/>
      <c r="J6" s="53"/>
      <c r="K6" s="126"/>
      <c r="L6" s="130">
        <f t="shared" si="1"/>
        <v>45.26</v>
      </c>
      <c r="M6" s="54"/>
      <c r="N6" s="55"/>
      <c r="O6" s="8"/>
      <c r="P6" s="127"/>
      <c r="Q6" s="131">
        <f t="shared" si="2"/>
        <v>45.26</v>
      </c>
      <c r="R6" s="8"/>
      <c r="S6" s="8"/>
      <c r="T6" s="8"/>
      <c r="U6" s="127"/>
      <c r="V6" s="132">
        <f t="shared" si="3"/>
        <v>45.26</v>
      </c>
    </row>
    <row r="7" spans="1:22" ht="15">
      <c r="A7" s="319">
        <v>2</v>
      </c>
      <c r="B7" s="321" t="s">
        <v>29</v>
      </c>
      <c r="C7" s="53" t="s">
        <v>12</v>
      </c>
      <c r="D7" s="118"/>
      <c r="E7" s="118"/>
      <c r="F7" s="160">
        <v>2</v>
      </c>
      <c r="G7" s="140">
        <f t="shared" si="0"/>
        <v>2</v>
      </c>
      <c r="H7" s="161"/>
      <c r="I7" s="161"/>
      <c r="J7" s="161"/>
      <c r="K7" s="140"/>
      <c r="L7" s="141">
        <f t="shared" si="1"/>
        <v>2</v>
      </c>
      <c r="M7" s="162"/>
      <c r="N7" s="163"/>
      <c r="O7" s="164"/>
      <c r="P7" s="144"/>
      <c r="Q7" s="145">
        <f t="shared" si="2"/>
        <v>2</v>
      </c>
      <c r="R7" s="164"/>
      <c r="S7" s="164"/>
      <c r="T7" s="164"/>
      <c r="U7" s="144"/>
      <c r="V7" s="146">
        <f t="shared" si="3"/>
        <v>2</v>
      </c>
    </row>
    <row r="8" spans="1:22" ht="15">
      <c r="A8" s="320"/>
      <c r="B8" s="322"/>
      <c r="C8" s="53" t="s">
        <v>11</v>
      </c>
      <c r="D8" s="118"/>
      <c r="E8" s="118"/>
      <c r="F8" s="119">
        <v>122.64</v>
      </c>
      <c r="G8" s="126">
        <f t="shared" si="0"/>
        <v>122.64</v>
      </c>
      <c r="H8" s="53"/>
      <c r="I8" s="53"/>
      <c r="J8" s="53"/>
      <c r="K8" s="126"/>
      <c r="L8" s="130">
        <f t="shared" si="1"/>
        <v>122.64</v>
      </c>
      <c r="M8" s="54"/>
      <c r="N8" s="55"/>
      <c r="O8" s="8"/>
      <c r="P8" s="127"/>
      <c r="Q8" s="131">
        <f t="shared" si="2"/>
        <v>122.64</v>
      </c>
      <c r="R8" s="8"/>
      <c r="S8" s="8"/>
      <c r="T8" s="8"/>
      <c r="U8" s="127"/>
      <c r="V8" s="132">
        <f t="shared" si="3"/>
        <v>122.64</v>
      </c>
    </row>
    <row r="9" spans="1:22" ht="15">
      <c r="A9" s="319">
        <v>3</v>
      </c>
      <c r="B9" s="323" t="s">
        <v>35</v>
      </c>
      <c r="C9" s="53" t="s">
        <v>12</v>
      </c>
      <c r="D9" s="118"/>
      <c r="E9" s="118"/>
      <c r="F9" s="160">
        <v>1</v>
      </c>
      <c r="G9" s="140">
        <f t="shared" si="0"/>
        <v>1</v>
      </c>
      <c r="H9" s="161"/>
      <c r="I9" s="161"/>
      <c r="J9" s="161"/>
      <c r="K9" s="140"/>
      <c r="L9" s="141">
        <f t="shared" si="1"/>
        <v>1</v>
      </c>
      <c r="M9" s="162"/>
      <c r="N9" s="163">
        <v>1</v>
      </c>
      <c r="O9" s="164"/>
      <c r="P9" s="144">
        <f>SUM(M9:O9)</f>
        <v>1</v>
      </c>
      <c r="Q9" s="145">
        <f t="shared" si="2"/>
        <v>2</v>
      </c>
      <c r="R9" s="164"/>
      <c r="S9" s="164"/>
      <c r="T9" s="164"/>
      <c r="U9" s="144"/>
      <c r="V9" s="146">
        <f t="shared" si="3"/>
        <v>2</v>
      </c>
    </row>
    <row r="10" spans="1:22" ht="15">
      <c r="A10" s="320"/>
      <c r="B10" s="324"/>
      <c r="C10" s="53" t="s">
        <v>11</v>
      </c>
      <c r="D10" s="118"/>
      <c r="E10" s="118"/>
      <c r="F10" s="118">
        <v>26.69</v>
      </c>
      <c r="G10" s="126">
        <f t="shared" si="0"/>
        <v>26.69</v>
      </c>
      <c r="H10" s="53"/>
      <c r="I10" s="53"/>
      <c r="J10" s="53"/>
      <c r="K10" s="126"/>
      <c r="L10" s="130">
        <f t="shared" si="1"/>
        <v>26.69</v>
      </c>
      <c r="M10" s="54"/>
      <c r="N10" s="55">
        <v>18.05</v>
      </c>
      <c r="O10" s="8"/>
      <c r="P10" s="127">
        <f>SUM(M10:O10)</f>
        <v>18.05</v>
      </c>
      <c r="Q10" s="131">
        <f t="shared" si="2"/>
        <v>44.74</v>
      </c>
      <c r="R10" s="8"/>
      <c r="S10" s="8"/>
      <c r="T10" s="8"/>
      <c r="U10" s="127"/>
      <c r="V10" s="132">
        <f t="shared" si="3"/>
        <v>44.74</v>
      </c>
    </row>
    <row r="11" spans="1:22" ht="15">
      <c r="A11" s="297">
        <v>4</v>
      </c>
      <c r="B11" s="299" t="s">
        <v>16</v>
      </c>
      <c r="C11" s="41" t="s">
        <v>12</v>
      </c>
      <c r="D11" s="42"/>
      <c r="E11" s="42"/>
      <c r="F11" s="42"/>
      <c r="G11" s="126"/>
      <c r="H11" s="42"/>
      <c r="I11" s="42"/>
      <c r="J11" s="42"/>
      <c r="K11" s="126"/>
      <c r="L11" s="130"/>
      <c r="M11" s="165">
        <v>11</v>
      </c>
      <c r="N11" s="156"/>
      <c r="O11" s="150"/>
      <c r="P11" s="144">
        <f aca="true" t="shared" si="4" ref="P11:P18">SUM(M11:O11)</f>
        <v>11</v>
      </c>
      <c r="Q11" s="145">
        <f aca="true" t="shared" si="5" ref="Q11:Q18">L11+P11</f>
        <v>11</v>
      </c>
      <c r="R11" s="150"/>
      <c r="S11" s="150"/>
      <c r="T11" s="150"/>
      <c r="U11" s="144"/>
      <c r="V11" s="146">
        <f aca="true" t="shared" si="6" ref="V11:V18">Q11+U11</f>
        <v>11</v>
      </c>
    </row>
    <row r="12" spans="1:22" ht="15">
      <c r="A12" s="298"/>
      <c r="B12" s="300"/>
      <c r="C12" s="41" t="s">
        <v>11</v>
      </c>
      <c r="D12" s="42"/>
      <c r="E12" s="42"/>
      <c r="F12" s="42"/>
      <c r="G12" s="126"/>
      <c r="H12" s="42"/>
      <c r="I12" s="42"/>
      <c r="J12" s="42"/>
      <c r="K12" s="126"/>
      <c r="L12" s="130"/>
      <c r="M12" s="42">
        <v>99.66</v>
      </c>
      <c r="N12" s="48"/>
      <c r="O12" s="12"/>
      <c r="P12" s="127">
        <f t="shared" si="4"/>
        <v>99.66</v>
      </c>
      <c r="Q12" s="131">
        <f t="shared" si="5"/>
        <v>99.66</v>
      </c>
      <c r="R12" s="12"/>
      <c r="S12" s="12"/>
      <c r="T12" s="12"/>
      <c r="U12" s="127"/>
      <c r="V12" s="132">
        <f t="shared" si="6"/>
        <v>99.66</v>
      </c>
    </row>
    <row r="13" spans="1:22" ht="18">
      <c r="A13" s="297">
        <v>5</v>
      </c>
      <c r="B13" s="299" t="s">
        <v>44</v>
      </c>
      <c r="C13" s="41" t="s">
        <v>43</v>
      </c>
      <c r="D13" s="42"/>
      <c r="E13" s="42"/>
      <c r="F13" s="42"/>
      <c r="G13" s="126"/>
      <c r="H13" s="42"/>
      <c r="I13" s="42"/>
      <c r="J13" s="42"/>
      <c r="K13" s="126"/>
      <c r="L13" s="130"/>
      <c r="M13" s="42"/>
      <c r="N13" s="156">
        <v>15</v>
      </c>
      <c r="O13" s="150"/>
      <c r="P13" s="144">
        <f t="shared" si="4"/>
        <v>15</v>
      </c>
      <c r="Q13" s="145">
        <f t="shared" si="5"/>
        <v>15</v>
      </c>
      <c r="R13" s="150"/>
      <c r="S13" s="150"/>
      <c r="T13" s="150"/>
      <c r="U13" s="144"/>
      <c r="V13" s="146">
        <f t="shared" si="6"/>
        <v>15</v>
      </c>
    </row>
    <row r="14" spans="1:22" ht="15">
      <c r="A14" s="298"/>
      <c r="B14" s="300"/>
      <c r="C14" s="41" t="s">
        <v>11</v>
      </c>
      <c r="D14" s="42"/>
      <c r="E14" s="42"/>
      <c r="F14" s="42"/>
      <c r="G14" s="126"/>
      <c r="H14" s="42"/>
      <c r="I14" s="42"/>
      <c r="J14" s="42"/>
      <c r="K14" s="126"/>
      <c r="L14" s="130"/>
      <c r="M14" s="42"/>
      <c r="N14" s="48">
        <v>346.18</v>
      </c>
      <c r="O14" s="12"/>
      <c r="P14" s="127">
        <f t="shared" si="4"/>
        <v>346.18</v>
      </c>
      <c r="Q14" s="131">
        <f t="shared" si="5"/>
        <v>346.18</v>
      </c>
      <c r="R14" s="12"/>
      <c r="S14" s="12"/>
      <c r="T14" s="12"/>
      <c r="U14" s="127"/>
      <c r="V14" s="132">
        <f t="shared" si="6"/>
        <v>346.18</v>
      </c>
    </row>
    <row r="15" spans="1:22" ht="15">
      <c r="A15" s="297">
        <v>6</v>
      </c>
      <c r="B15" s="299" t="s">
        <v>59</v>
      </c>
      <c r="C15" s="41" t="s">
        <v>41</v>
      </c>
      <c r="D15" s="42"/>
      <c r="E15" s="42"/>
      <c r="F15" s="42"/>
      <c r="G15" s="126"/>
      <c r="H15" s="42"/>
      <c r="I15" s="42"/>
      <c r="J15" s="42"/>
      <c r="K15" s="126"/>
      <c r="L15" s="130"/>
      <c r="M15" s="42"/>
      <c r="N15" s="48"/>
      <c r="O15" s="150">
        <v>26</v>
      </c>
      <c r="P15" s="144">
        <f>SUM(M15:O15)</f>
        <v>26</v>
      </c>
      <c r="Q15" s="145">
        <f>L15+P15</f>
        <v>26</v>
      </c>
      <c r="R15" s="150"/>
      <c r="S15" s="150"/>
      <c r="T15" s="150"/>
      <c r="U15" s="144"/>
      <c r="V15" s="146">
        <f t="shared" si="6"/>
        <v>26</v>
      </c>
    </row>
    <row r="16" spans="1:22" ht="15">
      <c r="A16" s="298"/>
      <c r="B16" s="300"/>
      <c r="C16" s="41" t="s">
        <v>11</v>
      </c>
      <c r="D16" s="42"/>
      <c r="E16" s="42"/>
      <c r="F16" s="42"/>
      <c r="G16" s="126"/>
      <c r="H16" s="42"/>
      <c r="I16" s="42"/>
      <c r="J16" s="42"/>
      <c r="K16" s="126"/>
      <c r="L16" s="130"/>
      <c r="M16" s="42"/>
      <c r="N16" s="48"/>
      <c r="O16" s="108">
        <v>1110.2</v>
      </c>
      <c r="P16" s="127">
        <f>SUM(M16:O16)</f>
        <v>1110.2</v>
      </c>
      <c r="Q16" s="131">
        <f>L16+P16</f>
        <v>1110.2</v>
      </c>
      <c r="R16" s="12"/>
      <c r="S16" s="12"/>
      <c r="T16" s="12"/>
      <c r="U16" s="127"/>
      <c r="V16" s="132">
        <f t="shared" si="6"/>
        <v>1110.2</v>
      </c>
    </row>
    <row r="17" spans="1:22" ht="15">
      <c r="A17" s="52">
        <v>7</v>
      </c>
      <c r="B17" s="44" t="s">
        <v>38</v>
      </c>
      <c r="C17" s="41" t="s">
        <v>11</v>
      </c>
      <c r="D17" s="42"/>
      <c r="E17" s="42"/>
      <c r="F17" s="42"/>
      <c r="G17" s="126"/>
      <c r="H17" s="42"/>
      <c r="I17" s="42"/>
      <c r="J17" s="42"/>
      <c r="K17" s="126"/>
      <c r="L17" s="130"/>
      <c r="M17" s="42"/>
      <c r="N17" s="48">
        <v>292.5</v>
      </c>
      <c r="O17" s="12"/>
      <c r="P17" s="127">
        <f t="shared" si="4"/>
        <v>292.5</v>
      </c>
      <c r="Q17" s="131">
        <f t="shared" si="5"/>
        <v>292.5</v>
      </c>
      <c r="R17" s="12"/>
      <c r="S17" s="12"/>
      <c r="T17" s="12"/>
      <c r="U17" s="127"/>
      <c r="V17" s="132">
        <f t="shared" si="6"/>
        <v>292.5</v>
      </c>
    </row>
    <row r="18" spans="1:22" ht="14.25">
      <c r="A18" s="6"/>
      <c r="B18" s="270" t="s">
        <v>13</v>
      </c>
      <c r="C18" s="271" t="s">
        <v>11</v>
      </c>
      <c r="D18" s="51">
        <f>D6+D8+D10+D12+D14+D17+D16</f>
        <v>22.63</v>
      </c>
      <c r="E18" s="51"/>
      <c r="F18" s="51">
        <f>F6+F8+F10+F12+F14+F17+F16</f>
        <v>171.96</v>
      </c>
      <c r="G18" s="198">
        <f>SUM(D18:F18)</f>
        <v>194.59</v>
      </c>
      <c r="H18" s="51"/>
      <c r="I18" s="51"/>
      <c r="J18" s="51"/>
      <c r="K18" s="198"/>
      <c r="L18" s="203">
        <f>G18+K18</f>
        <v>194.59</v>
      </c>
      <c r="M18" s="51">
        <f>M6+M8+M10+M12+M14+M17+M16</f>
        <v>99.66</v>
      </c>
      <c r="N18" s="51">
        <f>N6+N8+N10+N12+N14+N17+N16</f>
        <v>656.73</v>
      </c>
      <c r="O18" s="51">
        <f>O6+O8+O10+O12+O14+O17+O16</f>
        <v>1110.2</v>
      </c>
      <c r="P18" s="198">
        <f t="shared" si="4"/>
        <v>1866.5900000000001</v>
      </c>
      <c r="Q18" s="202">
        <f t="shared" si="5"/>
        <v>2061.1800000000003</v>
      </c>
      <c r="R18" s="51"/>
      <c r="S18" s="19"/>
      <c r="T18" s="19"/>
      <c r="U18" s="198"/>
      <c r="V18" s="272">
        <f t="shared" si="6"/>
        <v>2061.1800000000003</v>
      </c>
    </row>
  </sheetData>
  <sheetProtection/>
  <mergeCells count="18">
    <mergeCell ref="A11:A12"/>
    <mergeCell ref="B11:B12"/>
    <mergeCell ref="A13:A14"/>
    <mergeCell ref="B13:B14"/>
    <mergeCell ref="A7:A8"/>
    <mergeCell ref="B7:B8"/>
    <mergeCell ref="A9:A10"/>
    <mergeCell ref="B9:B10"/>
    <mergeCell ref="A1:V1"/>
    <mergeCell ref="D2:V2"/>
    <mergeCell ref="A15:A16"/>
    <mergeCell ref="B15:B16"/>
    <mergeCell ref="A2:A3"/>
    <mergeCell ref="B2:B3"/>
    <mergeCell ref="C2:C3"/>
    <mergeCell ref="A5:A6"/>
    <mergeCell ref="B5:B6"/>
    <mergeCell ref="A4:F4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6"/>
  <sheetViews>
    <sheetView zoomScale="70" zoomScaleNormal="70" zoomScalePageLayoutView="0" workbookViewId="0" topLeftCell="A1">
      <selection activeCell="T16" sqref="T16"/>
    </sheetView>
  </sheetViews>
  <sheetFormatPr defaultColWidth="8.796875" defaultRowHeight="14.25"/>
  <cols>
    <col min="1" max="1" width="4.5" style="0" customWidth="1"/>
    <col min="2" max="2" width="25.09765625" style="0" customWidth="1"/>
    <col min="3" max="3" width="5" style="0" customWidth="1"/>
    <col min="4" max="4" width="6.5" style="0" bestFit="1" customWidth="1"/>
    <col min="5" max="5" width="7.5" style="0" bestFit="1" customWidth="1"/>
    <col min="6" max="6" width="5.09765625" style="0" bestFit="1" customWidth="1"/>
    <col min="8" max="8" width="6.59765625" style="0" bestFit="1" customWidth="1"/>
    <col min="9" max="9" width="4.3984375" style="0" bestFit="1" customWidth="1"/>
    <col min="10" max="10" width="5.3984375" style="0" bestFit="1" customWidth="1"/>
    <col min="12" max="12" width="10.09765625" style="0" customWidth="1"/>
    <col min="13" max="13" width="5.3984375" style="0" bestFit="1" customWidth="1"/>
    <col min="14" max="14" width="6.5" style="0" bestFit="1" customWidth="1"/>
    <col min="15" max="15" width="8.3984375" style="0" bestFit="1" customWidth="1"/>
    <col min="16" max="16" width="10.09765625" style="0" customWidth="1"/>
    <col min="18" max="18" width="7.59765625" style="0" bestFit="1" customWidth="1"/>
    <col min="19" max="19" width="6.69921875" style="0" bestFit="1" customWidth="1"/>
    <col min="20" max="20" width="7.5" style="0" bestFit="1" customWidth="1"/>
    <col min="21" max="21" width="10.09765625" style="0" customWidth="1"/>
  </cols>
  <sheetData>
    <row r="1" spans="1:22" ht="20.25">
      <c r="A1" s="312" t="s">
        <v>24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</row>
    <row r="2" spans="1:22" ht="18.75" customHeight="1">
      <c r="A2" s="305" t="s">
        <v>0</v>
      </c>
      <c r="B2" s="305" t="s">
        <v>1</v>
      </c>
      <c r="C2" s="305" t="s">
        <v>2</v>
      </c>
      <c r="D2" s="309" t="s">
        <v>3</v>
      </c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1"/>
    </row>
    <row r="3" spans="1:22" ht="30">
      <c r="A3" s="306"/>
      <c r="B3" s="306"/>
      <c r="C3" s="306"/>
      <c r="D3" s="243" t="s">
        <v>47</v>
      </c>
      <c r="E3" s="243" t="s">
        <v>48</v>
      </c>
      <c r="F3" s="243" t="s">
        <v>49</v>
      </c>
      <c r="G3" s="244" t="s">
        <v>4</v>
      </c>
      <c r="H3" s="243" t="s">
        <v>50</v>
      </c>
      <c r="I3" s="243" t="s">
        <v>51</v>
      </c>
      <c r="J3" s="243" t="s">
        <v>52</v>
      </c>
      <c r="K3" s="244" t="s">
        <v>5</v>
      </c>
      <c r="L3" s="245" t="s">
        <v>6</v>
      </c>
      <c r="M3" s="243" t="s">
        <v>53</v>
      </c>
      <c r="N3" s="243" t="s">
        <v>54</v>
      </c>
      <c r="O3" s="243" t="s">
        <v>55</v>
      </c>
      <c r="P3" s="244" t="s">
        <v>7</v>
      </c>
      <c r="Q3" s="245" t="s">
        <v>8</v>
      </c>
      <c r="R3" s="243" t="s">
        <v>56</v>
      </c>
      <c r="S3" s="243" t="s">
        <v>57</v>
      </c>
      <c r="T3" s="243" t="s">
        <v>58</v>
      </c>
      <c r="U3" s="244" t="s">
        <v>9</v>
      </c>
      <c r="V3" s="245" t="s">
        <v>10</v>
      </c>
    </row>
    <row r="4" spans="1:22" ht="15">
      <c r="A4" s="303" t="s">
        <v>68</v>
      </c>
      <c r="B4" s="304"/>
      <c r="C4" s="304"/>
      <c r="D4" s="304"/>
      <c r="E4" s="304"/>
      <c r="F4" s="304"/>
      <c r="G4" s="246"/>
      <c r="H4" s="247"/>
      <c r="I4" s="247"/>
      <c r="J4" s="247"/>
      <c r="K4" s="246"/>
      <c r="L4" s="248"/>
      <c r="M4" s="247"/>
      <c r="N4" s="247"/>
      <c r="O4" s="247"/>
      <c r="P4" s="246"/>
      <c r="Q4" s="248"/>
      <c r="R4" s="247"/>
      <c r="S4" s="247"/>
      <c r="T4" s="247"/>
      <c r="U4" s="246"/>
      <c r="V4" s="249"/>
    </row>
    <row r="5" spans="1:22" ht="15">
      <c r="A5" s="297">
        <v>1</v>
      </c>
      <c r="B5" s="299" t="s">
        <v>20</v>
      </c>
      <c r="C5" s="5" t="s">
        <v>23</v>
      </c>
      <c r="D5" s="11"/>
      <c r="E5" s="11"/>
      <c r="F5" s="11"/>
      <c r="G5" s="126"/>
      <c r="H5" s="11"/>
      <c r="I5" s="11"/>
      <c r="J5" s="42"/>
      <c r="K5" s="126"/>
      <c r="L5" s="130"/>
      <c r="M5" s="11"/>
      <c r="N5" s="12"/>
      <c r="O5" s="150">
        <v>2</v>
      </c>
      <c r="P5" s="144">
        <f>SUM(M5:O5)</f>
        <v>2</v>
      </c>
      <c r="Q5" s="145">
        <f aca="true" t="shared" si="0" ref="Q5:Q16">L5+P5</f>
        <v>2</v>
      </c>
      <c r="R5" s="150"/>
      <c r="S5" s="150"/>
      <c r="T5" s="150"/>
      <c r="U5" s="144"/>
      <c r="V5" s="146">
        <f aca="true" t="shared" si="1" ref="V5:V16">Q5+U5</f>
        <v>2</v>
      </c>
    </row>
    <row r="6" spans="1:22" ht="15">
      <c r="A6" s="298"/>
      <c r="B6" s="300"/>
      <c r="C6" s="5" t="s">
        <v>11</v>
      </c>
      <c r="D6" s="11"/>
      <c r="E6" s="11"/>
      <c r="F6" s="11"/>
      <c r="G6" s="126"/>
      <c r="H6" s="11"/>
      <c r="I6" s="11"/>
      <c r="J6" s="42"/>
      <c r="K6" s="126"/>
      <c r="L6" s="130"/>
      <c r="M6" s="11"/>
      <c r="N6" s="12"/>
      <c r="O6" s="108">
        <v>12.54</v>
      </c>
      <c r="P6" s="127">
        <f>SUM(M6:O6)</f>
        <v>12.54</v>
      </c>
      <c r="Q6" s="131">
        <f t="shared" si="0"/>
        <v>12.54</v>
      </c>
      <c r="R6" s="12"/>
      <c r="S6" s="12"/>
      <c r="T6" s="12"/>
      <c r="U6" s="127"/>
      <c r="V6" s="132">
        <f t="shared" si="1"/>
        <v>12.54</v>
      </c>
    </row>
    <row r="7" spans="1:22" ht="15">
      <c r="A7" s="297">
        <v>2</v>
      </c>
      <c r="B7" s="299" t="s">
        <v>59</v>
      </c>
      <c r="C7" s="5" t="s">
        <v>41</v>
      </c>
      <c r="D7" s="11"/>
      <c r="E7" s="11"/>
      <c r="F7" s="11"/>
      <c r="G7" s="126"/>
      <c r="H7" s="11"/>
      <c r="I7" s="11"/>
      <c r="J7" s="42"/>
      <c r="K7" s="126"/>
      <c r="L7" s="130"/>
      <c r="M7" s="11"/>
      <c r="N7" s="12"/>
      <c r="O7" s="150">
        <v>6</v>
      </c>
      <c r="P7" s="144">
        <f>SUM(M7:O7)</f>
        <v>6</v>
      </c>
      <c r="Q7" s="145">
        <f t="shared" si="0"/>
        <v>6</v>
      </c>
      <c r="R7" s="150"/>
      <c r="S7" s="150"/>
      <c r="T7" s="150"/>
      <c r="U7" s="144"/>
      <c r="V7" s="146">
        <f t="shared" si="1"/>
        <v>6</v>
      </c>
    </row>
    <row r="8" spans="1:22" ht="15">
      <c r="A8" s="298"/>
      <c r="B8" s="300"/>
      <c r="C8" s="5" t="s">
        <v>11</v>
      </c>
      <c r="D8" s="11"/>
      <c r="E8" s="11"/>
      <c r="F8" s="11"/>
      <c r="G8" s="126"/>
      <c r="H8" s="11"/>
      <c r="I8" s="11"/>
      <c r="J8" s="42"/>
      <c r="K8" s="126"/>
      <c r="L8" s="130"/>
      <c r="M8" s="11"/>
      <c r="N8" s="12"/>
      <c r="O8" s="12">
        <v>267.81</v>
      </c>
      <c r="P8" s="127">
        <f>SUM(M8:O8)</f>
        <v>267.81</v>
      </c>
      <c r="Q8" s="131">
        <f t="shared" si="0"/>
        <v>267.81</v>
      </c>
      <c r="R8" s="12"/>
      <c r="S8" s="12"/>
      <c r="T8" s="12"/>
      <c r="U8" s="127"/>
      <c r="V8" s="132">
        <f t="shared" si="1"/>
        <v>267.81</v>
      </c>
    </row>
    <row r="9" spans="1:22" ht="18">
      <c r="A9" s="297">
        <v>3</v>
      </c>
      <c r="B9" s="299" t="s">
        <v>62</v>
      </c>
      <c r="C9" s="5" t="s">
        <v>43</v>
      </c>
      <c r="D9" s="11"/>
      <c r="E9" s="11"/>
      <c r="F9" s="11"/>
      <c r="G9" s="126"/>
      <c r="H9" s="11"/>
      <c r="I9" s="11"/>
      <c r="J9" s="42"/>
      <c r="K9" s="126"/>
      <c r="L9" s="130"/>
      <c r="M9" s="11"/>
      <c r="N9" s="12"/>
      <c r="O9" s="12"/>
      <c r="P9" s="127"/>
      <c r="Q9" s="131"/>
      <c r="R9" s="12">
        <v>2</v>
      </c>
      <c r="S9" s="12"/>
      <c r="T9" s="12"/>
      <c r="U9" s="144">
        <f aca="true" t="shared" si="2" ref="U9:U16">SUM(R9:T9)</f>
        <v>2</v>
      </c>
      <c r="V9" s="146">
        <f t="shared" si="1"/>
        <v>2</v>
      </c>
    </row>
    <row r="10" spans="1:22" ht="15">
      <c r="A10" s="298"/>
      <c r="B10" s="300"/>
      <c r="C10" s="5" t="s">
        <v>11</v>
      </c>
      <c r="D10" s="11"/>
      <c r="E10" s="11"/>
      <c r="F10" s="11"/>
      <c r="G10" s="126"/>
      <c r="H10" s="11"/>
      <c r="I10" s="11"/>
      <c r="J10" s="42"/>
      <c r="K10" s="126"/>
      <c r="L10" s="130"/>
      <c r="M10" s="11"/>
      <c r="N10" s="12"/>
      <c r="O10" s="12"/>
      <c r="P10" s="127"/>
      <c r="Q10" s="131"/>
      <c r="R10" s="12">
        <v>26.56</v>
      </c>
      <c r="S10" s="12"/>
      <c r="T10" s="12"/>
      <c r="U10" s="127">
        <f t="shared" si="2"/>
        <v>26.56</v>
      </c>
      <c r="V10" s="132">
        <f t="shared" si="1"/>
        <v>26.56</v>
      </c>
    </row>
    <row r="11" spans="1:22" ht="15">
      <c r="A11" s="297">
        <v>4</v>
      </c>
      <c r="B11" s="299" t="s">
        <v>29</v>
      </c>
      <c r="C11" s="41" t="s">
        <v>12</v>
      </c>
      <c r="D11" s="11"/>
      <c r="E11" s="11"/>
      <c r="F11" s="11"/>
      <c r="G11" s="126"/>
      <c r="H11" s="11"/>
      <c r="I11" s="11"/>
      <c r="J11" s="42"/>
      <c r="K11" s="126"/>
      <c r="L11" s="130"/>
      <c r="M11" s="11"/>
      <c r="N11" s="12"/>
      <c r="O11" s="12"/>
      <c r="P11" s="127"/>
      <c r="Q11" s="131"/>
      <c r="R11" s="12">
        <v>3</v>
      </c>
      <c r="S11" s="12"/>
      <c r="T11" s="12"/>
      <c r="U11" s="144">
        <f t="shared" si="2"/>
        <v>3</v>
      </c>
      <c r="V11" s="146">
        <f t="shared" si="1"/>
        <v>3</v>
      </c>
    </row>
    <row r="12" spans="1:22" ht="15">
      <c r="A12" s="298"/>
      <c r="B12" s="300"/>
      <c r="C12" s="41" t="s">
        <v>11</v>
      </c>
      <c r="D12" s="11"/>
      <c r="E12" s="11"/>
      <c r="F12" s="11"/>
      <c r="G12" s="126"/>
      <c r="H12" s="11"/>
      <c r="I12" s="11"/>
      <c r="J12" s="42"/>
      <c r="K12" s="126"/>
      <c r="L12" s="130"/>
      <c r="M12" s="11"/>
      <c r="N12" s="12"/>
      <c r="O12" s="12"/>
      <c r="P12" s="127"/>
      <c r="Q12" s="131"/>
      <c r="R12" s="12">
        <v>241.52</v>
      </c>
      <c r="S12" s="12"/>
      <c r="T12" s="12"/>
      <c r="U12" s="127">
        <f t="shared" si="2"/>
        <v>241.52</v>
      </c>
      <c r="V12" s="132">
        <f t="shared" si="1"/>
        <v>241.52</v>
      </c>
    </row>
    <row r="13" spans="1:22" ht="15">
      <c r="A13" s="297">
        <v>5</v>
      </c>
      <c r="B13" s="299" t="s">
        <v>67</v>
      </c>
      <c r="C13" s="41" t="s">
        <v>12</v>
      </c>
      <c r="D13" s="11"/>
      <c r="E13" s="11"/>
      <c r="F13" s="11"/>
      <c r="G13" s="126"/>
      <c r="H13" s="11"/>
      <c r="I13" s="11"/>
      <c r="J13" s="42"/>
      <c r="K13" s="126"/>
      <c r="L13" s="130"/>
      <c r="M13" s="11"/>
      <c r="N13" s="12"/>
      <c r="O13" s="12"/>
      <c r="P13" s="127"/>
      <c r="Q13" s="131"/>
      <c r="R13" s="12">
        <v>3</v>
      </c>
      <c r="S13" s="12"/>
      <c r="T13" s="12"/>
      <c r="U13" s="144">
        <f t="shared" si="2"/>
        <v>3</v>
      </c>
      <c r="V13" s="146">
        <f t="shared" si="1"/>
        <v>3</v>
      </c>
    </row>
    <row r="14" spans="1:22" ht="15">
      <c r="A14" s="298"/>
      <c r="B14" s="300"/>
      <c r="C14" s="41" t="s">
        <v>11</v>
      </c>
      <c r="D14" s="11"/>
      <c r="E14" s="11"/>
      <c r="F14" s="11"/>
      <c r="G14" s="126"/>
      <c r="H14" s="11"/>
      <c r="I14" s="11"/>
      <c r="J14" s="42"/>
      <c r="K14" s="126"/>
      <c r="L14" s="130"/>
      <c r="M14" s="11"/>
      <c r="N14" s="12"/>
      <c r="O14" s="12"/>
      <c r="P14" s="127"/>
      <c r="Q14" s="131"/>
      <c r="R14" s="12">
        <v>58.34</v>
      </c>
      <c r="S14" s="12"/>
      <c r="T14" s="12"/>
      <c r="U14" s="127">
        <f t="shared" si="2"/>
        <v>58.34</v>
      </c>
      <c r="V14" s="132">
        <f t="shared" si="1"/>
        <v>58.34</v>
      </c>
    </row>
    <row r="15" spans="1:22" ht="15">
      <c r="A15" s="52">
        <v>6</v>
      </c>
      <c r="B15" s="13" t="s">
        <v>38</v>
      </c>
      <c r="C15" s="5" t="s">
        <v>11</v>
      </c>
      <c r="D15" s="11"/>
      <c r="E15" s="11"/>
      <c r="F15" s="11"/>
      <c r="G15" s="126"/>
      <c r="H15" s="11"/>
      <c r="I15" s="11"/>
      <c r="J15" s="42">
        <v>20.1</v>
      </c>
      <c r="K15" s="126">
        <f>SUM(H15:J15)</f>
        <v>20.1</v>
      </c>
      <c r="L15" s="130">
        <f>G15+K15</f>
        <v>20.1</v>
      </c>
      <c r="M15" s="11"/>
      <c r="N15" s="12"/>
      <c r="O15" s="12"/>
      <c r="P15" s="127"/>
      <c r="Q15" s="131">
        <f t="shared" si="0"/>
        <v>20.1</v>
      </c>
      <c r="R15" s="12"/>
      <c r="S15" s="12"/>
      <c r="T15" s="12"/>
      <c r="U15" s="127"/>
      <c r="V15" s="132">
        <f t="shared" si="1"/>
        <v>20.1</v>
      </c>
    </row>
    <row r="16" spans="1:22" ht="14.25">
      <c r="A16" s="6"/>
      <c r="B16" s="270" t="s">
        <v>13</v>
      </c>
      <c r="C16" s="6" t="s">
        <v>11</v>
      </c>
      <c r="D16" s="19"/>
      <c r="E16" s="19"/>
      <c r="F16" s="19"/>
      <c r="G16" s="198"/>
      <c r="H16" s="19"/>
      <c r="I16" s="19"/>
      <c r="J16" s="51">
        <f>J6+J8+J15</f>
        <v>20.1</v>
      </c>
      <c r="K16" s="198">
        <f>SUM(H16:J16)</f>
        <v>20.1</v>
      </c>
      <c r="L16" s="203">
        <f>G16+K16</f>
        <v>20.1</v>
      </c>
      <c r="M16" s="19"/>
      <c r="N16" s="19"/>
      <c r="O16" s="19">
        <f>O6+O8+O15</f>
        <v>280.35</v>
      </c>
      <c r="P16" s="198">
        <f>SUM(M16:O16)</f>
        <v>280.35</v>
      </c>
      <c r="Q16" s="202">
        <f t="shared" si="0"/>
        <v>300.45000000000005</v>
      </c>
      <c r="R16" s="19">
        <f>R6+R8+R15+R10+R12+R14</f>
        <v>326.41999999999996</v>
      </c>
      <c r="S16" s="19"/>
      <c r="T16" s="19"/>
      <c r="U16" s="198">
        <f t="shared" si="2"/>
        <v>326.41999999999996</v>
      </c>
      <c r="V16" s="272">
        <f t="shared" si="1"/>
        <v>626.87</v>
      </c>
    </row>
  </sheetData>
  <sheetProtection/>
  <mergeCells count="16">
    <mergeCell ref="A2:A3"/>
    <mergeCell ref="B2:B3"/>
    <mergeCell ref="C2:C3"/>
    <mergeCell ref="A5:A6"/>
    <mergeCell ref="B5:B6"/>
    <mergeCell ref="A4:F4"/>
    <mergeCell ref="A1:V1"/>
    <mergeCell ref="D2:V2"/>
    <mergeCell ref="A9:A10"/>
    <mergeCell ref="A11:A12"/>
    <mergeCell ref="A13:A14"/>
    <mergeCell ref="B9:B10"/>
    <mergeCell ref="B11:B12"/>
    <mergeCell ref="B13:B14"/>
    <mergeCell ref="A7:A8"/>
    <mergeCell ref="B7:B8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8"/>
  <sheetViews>
    <sheetView zoomScale="70" zoomScaleNormal="70" zoomScalePageLayoutView="0" workbookViewId="0" topLeftCell="A1">
      <selection activeCell="B8" sqref="B8:V8"/>
    </sheetView>
  </sheetViews>
  <sheetFormatPr defaultColWidth="8.796875" defaultRowHeight="14.25"/>
  <cols>
    <col min="1" max="1" width="4.5" style="0" customWidth="1"/>
    <col min="2" max="2" width="25.69921875" style="0" customWidth="1"/>
    <col min="3" max="3" width="5.09765625" style="0" customWidth="1"/>
    <col min="4" max="4" width="6.5" style="0" bestFit="1" customWidth="1"/>
    <col min="5" max="5" width="7.5" style="0" bestFit="1" customWidth="1"/>
    <col min="6" max="6" width="5.09765625" style="0" bestFit="1" customWidth="1"/>
    <col min="8" max="8" width="6.59765625" style="0" bestFit="1" customWidth="1"/>
    <col min="9" max="9" width="4.3984375" style="0" bestFit="1" customWidth="1"/>
    <col min="10" max="10" width="5.3984375" style="0" bestFit="1" customWidth="1"/>
    <col min="12" max="12" width="9.69921875" style="0" customWidth="1"/>
    <col min="13" max="13" width="5.3984375" style="0" bestFit="1" customWidth="1"/>
    <col min="14" max="14" width="6.5" style="0" bestFit="1" customWidth="1"/>
    <col min="15" max="15" width="8.3984375" style="0" bestFit="1" customWidth="1"/>
    <col min="16" max="16" width="10" style="0" customWidth="1"/>
    <col min="18" max="18" width="7.59765625" style="0" bestFit="1" customWidth="1"/>
    <col min="19" max="19" width="6.69921875" style="0" bestFit="1" customWidth="1"/>
    <col min="20" max="20" width="7.5" style="0" bestFit="1" customWidth="1"/>
    <col min="21" max="21" width="10" style="0" customWidth="1"/>
  </cols>
  <sheetData>
    <row r="1" spans="1:22" ht="20.25">
      <c r="A1" s="312" t="s">
        <v>73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</row>
    <row r="2" spans="1:22" ht="18.75" customHeight="1">
      <c r="A2" s="305" t="s">
        <v>0</v>
      </c>
      <c r="B2" s="305" t="s">
        <v>1</v>
      </c>
      <c r="C2" s="305" t="s">
        <v>2</v>
      </c>
      <c r="D2" s="309" t="s">
        <v>3</v>
      </c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1"/>
    </row>
    <row r="3" spans="1:22" ht="30">
      <c r="A3" s="306"/>
      <c r="B3" s="306"/>
      <c r="C3" s="306"/>
      <c r="D3" s="243" t="s">
        <v>47</v>
      </c>
      <c r="E3" s="243" t="s">
        <v>48</v>
      </c>
      <c r="F3" s="243" t="s">
        <v>49</v>
      </c>
      <c r="G3" s="244" t="s">
        <v>4</v>
      </c>
      <c r="H3" s="243" t="s">
        <v>50</v>
      </c>
      <c r="I3" s="243" t="s">
        <v>51</v>
      </c>
      <c r="J3" s="243" t="s">
        <v>52</v>
      </c>
      <c r="K3" s="244" t="s">
        <v>5</v>
      </c>
      <c r="L3" s="245" t="s">
        <v>6</v>
      </c>
      <c r="M3" s="243" t="s">
        <v>53</v>
      </c>
      <c r="N3" s="243" t="s">
        <v>54</v>
      </c>
      <c r="O3" s="243" t="s">
        <v>55</v>
      </c>
      <c r="P3" s="244" t="s">
        <v>7</v>
      </c>
      <c r="Q3" s="245" t="s">
        <v>8</v>
      </c>
      <c r="R3" s="243" t="s">
        <v>56</v>
      </c>
      <c r="S3" s="243" t="s">
        <v>57</v>
      </c>
      <c r="T3" s="243" t="s">
        <v>58</v>
      </c>
      <c r="U3" s="244" t="s">
        <v>9</v>
      </c>
      <c r="V3" s="245" t="s">
        <v>10</v>
      </c>
    </row>
    <row r="4" spans="1:22" ht="15">
      <c r="A4" s="303" t="s">
        <v>68</v>
      </c>
      <c r="B4" s="304"/>
      <c r="C4" s="304"/>
      <c r="D4" s="304"/>
      <c r="E4" s="304"/>
      <c r="F4" s="304"/>
      <c r="G4" s="246"/>
      <c r="H4" s="247"/>
      <c r="I4" s="247"/>
      <c r="J4" s="247"/>
      <c r="K4" s="246"/>
      <c r="L4" s="248"/>
      <c r="M4" s="247"/>
      <c r="N4" s="247"/>
      <c r="O4" s="247"/>
      <c r="P4" s="246"/>
      <c r="Q4" s="248"/>
      <c r="R4" s="247"/>
      <c r="S4" s="247"/>
      <c r="T4" s="247"/>
      <c r="U4" s="246"/>
      <c r="V4" s="249"/>
    </row>
    <row r="5" spans="1:22" ht="15">
      <c r="A5" s="325">
        <v>1</v>
      </c>
      <c r="B5" s="327" t="s">
        <v>59</v>
      </c>
      <c r="C5" s="284" t="s">
        <v>41</v>
      </c>
      <c r="D5" s="280"/>
      <c r="E5" s="280"/>
      <c r="F5" s="280"/>
      <c r="G5" s="281"/>
      <c r="H5" s="282"/>
      <c r="I5" s="282"/>
      <c r="J5" s="282"/>
      <c r="K5" s="281"/>
      <c r="L5" s="283"/>
      <c r="M5" s="282"/>
      <c r="N5" s="282"/>
      <c r="O5" s="282"/>
      <c r="P5" s="281"/>
      <c r="Q5" s="283"/>
      <c r="R5" s="282"/>
      <c r="S5" s="282"/>
      <c r="T5" s="282">
        <v>4</v>
      </c>
      <c r="U5" s="281">
        <f>SUM(R5:T5)</f>
        <v>4</v>
      </c>
      <c r="V5" s="283">
        <f>Q5+U5</f>
        <v>4</v>
      </c>
    </row>
    <row r="6" spans="1:22" ht="15">
      <c r="A6" s="326"/>
      <c r="B6" s="328"/>
      <c r="C6" s="284" t="s">
        <v>11</v>
      </c>
      <c r="D6" s="280"/>
      <c r="E6" s="280"/>
      <c r="F6" s="280"/>
      <c r="G6" s="281"/>
      <c r="H6" s="282"/>
      <c r="I6" s="282"/>
      <c r="J6" s="282"/>
      <c r="K6" s="281"/>
      <c r="L6" s="283"/>
      <c r="M6" s="282"/>
      <c r="N6" s="282"/>
      <c r="O6" s="282"/>
      <c r="P6" s="281"/>
      <c r="Q6" s="283"/>
      <c r="R6" s="282"/>
      <c r="S6" s="282"/>
      <c r="T6" s="282">
        <v>141.69</v>
      </c>
      <c r="U6" s="281">
        <f>SUM(R6:T6)</f>
        <v>141.69</v>
      </c>
      <c r="V6" s="283">
        <f>Q6+U6</f>
        <v>141.69</v>
      </c>
    </row>
    <row r="7" spans="1:22" ht="15">
      <c r="A7" s="52">
        <v>2</v>
      </c>
      <c r="B7" s="13" t="s">
        <v>38</v>
      </c>
      <c r="C7" s="5" t="s">
        <v>11</v>
      </c>
      <c r="D7" s="11"/>
      <c r="E7" s="11"/>
      <c r="F7" s="11"/>
      <c r="G7" s="126"/>
      <c r="H7" s="11"/>
      <c r="I7" s="11"/>
      <c r="J7" s="42">
        <v>20.1</v>
      </c>
      <c r="K7" s="126">
        <f>SUM(H7:J7)</f>
        <v>20.1</v>
      </c>
      <c r="L7" s="130">
        <f>G7+K7</f>
        <v>20.1</v>
      </c>
      <c r="M7" s="42"/>
      <c r="N7" s="56">
        <v>21</v>
      </c>
      <c r="O7" s="12"/>
      <c r="P7" s="127">
        <f>SUM(M7:O7)</f>
        <v>21</v>
      </c>
      <c r="Q7" s="131">
        <f>L7+P7</f>
        <v>41.1</v>
      </c>
      <c r="R7" s="12"/>
      <c r="S7" s="12"/>
      <c r="T7" s="12"/>
      <c r="U7" s="127"/>
      <c r="V7" s="132">
        <f>Q7+U7</f>
        <v>41.1</v>
      </c>
    </row>
    <row r="8" spans="1:22" ht="14.25">
      <c r="A8" s="6"/>
      <c r="B8" s="270" t="s">
        <v>13</v>
      </c>
      <c r="C8" s="6" t="s">
        <v>11</v>
      </c>
      <c r="D8" s="19"/>
      <c r="E8" s="19"/>
      <c r="F8" s="19"/>
      <c r="G8" s="198"/>
      <c r="H8" s="19"/>
      <c r="I8" s="19"/>
      <c r="J8" s="51">
        <f>J7</f>
        <v>20.1</v>
      </c>
      <c r="K8" s="198">
        <f>SUM(H8:J8)</f>
        <v>20.1</v>
      </c>
      <c r="L8" s="203">
        <f>G8+K8</f>
        <v>20.1</v>
      </c>
      <c r="M8" s="51"/>
      <c r="N8" s="51">
        <f>N7</f>
        <v>21</v>
      </c>
      <c r="O8" s="19"/>
      <c r="P8" s="198">
        <f>SUM(M8:O8)</f>
        <v>21</v>
      </c>
      <c r="Q8" s="202">
        <f>L8+P8</f>
        <v>41.1</v>
      </c>
      <c r="R8" s="19"/>
      <c r="S8" s="19"/>
      <c r="T8" s="19">
        <f>T7+T6</f>
        <v>141.69</v>
      </c>
      <c r="U8" s="198">
        <f>SUM(R8:T8)</f>
        <v>141.69</v>
      </c>
      <c r="V8" s="272">
        <f>Q8+U8</f>
        <v>182.79</v>
      </c>
    </row>
  </sheetData>
  <sheetProtection/>
  <mergeCells count="8">
    <mergeCell ref="A5:A6"/>
    <mergeCell ref="B5:B6"/>
    <mergeCell ref="A4:F4"/>
    <mergeCell ref="A1:V1"/>
    <mergeCell ref="D2:V2"/>
    <mergeCell ref="A2:A3"/>
    <mergeCell ref="B2:B3"/>
    <mergeCell ref="C2:C3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2"/>
  <sheetViews>
    <sheetView zoomScale="70" zoomScaleNormal="70" zoomScalePageLayoutView="0" workbookViewId="0" topLeftCell="A1">
      <selection activeCell="V9" sqref="V9"/>
    </sheetView>
  </sheetViews>
  <sheetFormatPr defaultColWidth="8.796875" defaultRowHeight="14.25"/>
  <cols>
    <col min="1" max="1" width="4.5" style="0" customWidth="1"/>
    <col min="2" max="2" width="25.19921875" style="0" customWidth="1"/>
    <col min="3" max="3" width="5.3984375" style="0" customWidth="1"/>
    <col min="4" max="4" width="6.5" style="0" bestFit="1" customWidth="1"/>
    <col min="5" max="5" width="7.5" style="0" bestFit="1" customWidth="1"/>
    <col min="6" max="6" width="5.09765625" style="0" bestFit="1" customWidth="1"/>
    <col min="8" max="8" width="6.59765625" style="0" bestFit="1" customWidth="1"/>
    <col min="9" max="10" width="5.3984375" style="0" bestFit="1" customWidth="1"/>
    <col min="12" max="12" width="9.09765625" style="0" customWidth="1"/>
    <col min="13" max="13" width="5.3984375" style="0" bestFit="1" customWidth="1"/>
    <col min="14" max="14" width="6.5" style="0" bestFit="1" customWidth="1"/>
    <col min="15" max="15" width="8.3984375" style="0" bestFit="1" customWidth="1"/>
    <col min="16" max="16" width="9.8984375" style="0" customWidth="1"/>
    <col min="18" max="18" width="7.59765625" style="0" bestFit="1" customWidth="1"/>
    <col min="19" max="19" width="6.69921875" style="0" bestFit="1" customWidth="1"/>
    <col min="20" max="20" width="7.5" style="0" bestFit="1" customWidth="1"/>
    <col min="21" max="21" width="9.8984375" style="0" customWidth="1"/>
  </cols>
  <sheetData>
    <row r="1" spans="1:22" ht="20.25">
      <c r="A1" s="312" t="s">
        <v>74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</row>
    <row r="2" spans="1:22" ht="18.75" customHeight="1">
      <c r="A2" s="305" t="s">
        <v>0</v>
      </c>
      <c r="B2" s="305" t="s">
        <v>1</v>
      </c>
      <c r="C2" s="305" t="s">
        <v>2</v>
      </c>
      <c r="D2" s="309" t="s">
        <v>3</v>
      </c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1"/>
    </row>
    <row r="3" spans="1:22" ht="45">
      <c r="A3" s="306"/>
      <c r="B3" s="306"/>
      <c r="C3" s="306"/>
      <c r="D3" s="243" t="s">
        <v>47</v>
      </c>
      <c r="E3" s="243" t="s">
        <v>48</v>
      </c>
      <c r="F3" s="243" t="s">
        <v>49</v>
      </c>
      <c r="G3" s="244" t="s">
        <v>4</v>
      </c>
      <c r="H3" s="243" t="s">
        <v>50</v>
      </c>
      <c r="I3" s="243" t="s">
        <v>51</v>
      </c>
      <c r="J3" s="243" t="s">
        <v>52</v>
      </c>
      <c r="K3" s="244" t="s">
        <v>5</v>
      </c>
      <c r="L3" s="245" t="s">
        <v>6</v>
      </c>
      <c r="M3" s="243" t="s">
        <v>53</v>
      </c>
      <c r="N3" s="243" t="s">
        <v>54</v>
      </c>
      <c r="O3" s="243" t="s">
        <v>55</v>
      </c>
      <c r="P3" s="244" t="s">
        <v>7</v>
      </c>
      <c r="Q3" s="245" t="s">
        <v>8</v>
      </c>
      <c r="R3" s="243" t="s">
        <v>56</v>
      </c>
      <c r="S3" s="243" t="s">
        <v>57</v>
      </c>
      <c r="T3" s="243" t="s">
        <v>58</v>
      </c>
      <c r="U3" s="244" t="s">
        <v>9</v>
      </c>
      <c r="V3" s="245" t="s">
        <v>10</v>
      </c>
    </row>
    <row r="4" spans="1:22" ht="15">
      <c r="A4" s="303" t="s">
        <v>68</v>
      </c>
      <c r="B4" s="304"/>
      <c r="C4" s="304"/>
      <c r="D4" s="304"/>
      <c r="E4" s="304"/>
      <c r="F4" s="304"/>
      <c r="G4" s="246"/>
      <c r="H4" s="247"/>
      <c r="I4" s="247"/>
      <c r="J4" s="247"/>
      <c r="K4" s="246"/>
      <c r="L4" s="248"/>
      <c r="M4" s="247"/>
      <c r="N4" s="247"/>
      <c r="O4" s="247"/>
      <c r="P4" s="246"/>
      <c r="Q4" s="248"/>
      <c r="R4" s="247"/>
      <c r="S4" s="247"/>
      <c r="T4" s="247"/>
      <c r="U4" s="246"/>
      <c r="V4" s="249"/>
    </row>
    <row r="5" spans="1:22" ht="15">
      <c r="A5" s="297">
        <v>1</v>
      </c>
      <c r="B5" s="329" t="s">
        <v>27</v>
      </c>
      <c r="C5" s="57" t="s">
        <v>12</v>
      </c>
      <c r="D5" s="42"/>
      <c r="E5" s="42"/>
      <c r="F5" s="42"/>
      <c r="G5" s="126"/>
      <c r="H5" s="42"/>
      <c r="I5" s="58">
        <v>1</v>
      </c>
      <c r="J5" s="42"/>
      <c r="K5" s="140">
        <f>SUM(H5:J5)</f>
        <v>1</v>
      </c>
      <c r="L5" s="141">
        <f>G5+K5</f>
        <v>1</v>
      </c>
      <c r="M5" s="159"/>
      <c r="N5" s="150"/>
      <c r="O5" s="150"/>
      <c r="P5" s="144"/>
      <c r="Q5" s="145">
        <f aca="true" t="shared" si="0" ref="Q5:Q10">L5+P5</f>
        <v>1</v>
      </c>
      <c r="R5" s="150"/>
      <c r="S5" s="150"/>
      <c r="T5" s="150"/>
      <c r="U5" s="144"/>
      <c r="V5" s="146">
        <f aca="true" t="shared" si="1" ref="V5:V12">Q5+U5</f>
        <v>1</v>
      </c>
    </row>
    <row r="6" spans="1:22" ht="15">
      <c r="A6" s="298"/>
      <c r="B6" s="330"/>
      <c r="C6" s="57" t="s">
        <v>11</v>
      </c>
      <c r="D6" s="42"/>
      <c r="E6" s="42"/>
      <c r="F6" s="42"/>
      <c r="G6" s="126"/>
      <c r="H6" s="42"/>
      <c r="I6" s="59">
        <v>70.68</v>
      </c>
      <c r="J6" s="42"/>
      <c r="K6" s="126">
        <f>SUM(H6:J6)</f>
        <v>70.68</v>
      </c>
      <c r="L6" s="130">
        <f>G6+K6</f>
        <v>70.68</v>
      </c>
      <c r="M6" s="11"/>
      <c r="N6" s="12"/>
      <c r="O6" s="12"/>
      <c r="P6" s="127"/>
      <c r="Q6" s="131">
        <f t="shared" si="0"/>
        <v>70.68</v>
      </c>
      <c r="R6" s="12"/>
      <c r="S6" s="12"/>
      <c r="T6" s="12"/>
      <c r="U6" s="127"/>
      <c r="V6" s="132">
        <f t="shared" si="1"/>
        <v>70.68</v>
      </c>
    </row>
    <row r="7" spans="1:22" ht="15">
      <c r="A7" s="297">
        <v>2</v>
      </c>
      <c r="B7" s="299" t="s">
        <v>20</v>
      </c>
      <c r="C7" s="41" t="s">
        <v>12</v>
      </c>
      <c r="D7" s="42"/>
      <c r="E7" s="42"/>
      <c r="F7" s="42"/>
      <c r="G7" s="126"/>
      <c r="H7" s="42"/>
      <c r="I7" s="42"/>
      <c r="J7" s="42"/>
      <c r="K7" s="126"/>
      <c r="L7" s="130"/>
      <c r="M7" s="11"/>
      <c r="N7" s="12"/>
      <c r="O7" s="150">
        <v>1</v>
      </c>
      <c r="P7" s="144">
        <f>SUM(M7:O7)</f>
        <v>1</v>
      </c>
      <c r="Q7" s="145">
        <f t="shared" si="0"/>
        <v>1</v>
      </c>
      <c r="R7" s="150"/>
      <c r="S7" s="150"/>
      <c r="T7" s="150"/>
      <c r="U7" s="144"/>
      <c r="V7" s="146">
        <f t="shared" si="1"/>
        <v>1</v>
      </c>
    </row>
    <row r="8" spans="1:22" ht="15">
      <c r="A8" s="298"/>
      <c r="B8" s="300"/>
      <c r="C8" s="41" t="s">
        <v>11</v>
      </c>
      <c r="D8" s="42"/>
      <c r="E8" s="42"/>
      <c r="F8" s="42"/>
      <c r="G8" s="126"/>
      <c r="H8" s="42"/>
      <c r="I8" s="42"/>
      <c r="J8" s="42"/>
      <c r="K8" s="126"/>
      <c r="L8" s="130"/>
      <c r="M8" s="11"/>
      <c r="N8" s="12"/>
      <c r="O8" s="108">
        <v>6.27</v>
      </c>
      <c r="P8" s="127">
        <f>SUM(M8:O8)</f>
        <v>6.27</v>
      </c>
      <c r="Q8" s="131">
        <f t="shared" si="0"/>
        <v>6.27</v>
      </c>
      <c r="R8" s="12"/>
      <c r="S8" s="12"/>
      <c r="T8" s="12"/>
      <c r="U8" s="127"/>
      <c r="V8" s="132">
        <f t="shared" si="1"/>
        <v>6.27</v>
      </c>
    </row>
    <row r="9" spans="1:22" ht="15">
      <c r="A9" s="297">
        <v>3</v>
      </c>
      <c r="B9" s="299" t="s">
        <v>59</v>
      </c>
      <c r="C9" s="41" t="s">
        <v>41</v>
      </c>
      <c r="D9" s="42"/>
      <c r="E9" s="42"/>
      <c r="F9" s="42"/>
      <c r="G9" s="126"/>
      <c r="H9" s="42"/>
      <c r="I9" s="42"/>
      <c r="J9" s="42"/>
      <c r="K9" s="126"/>
      <c r="L9" s="130"/>
      <c r="M9" s="11"/>
      <c r="N9" s="12"/>
      <c r="O9" s="150">
        <v>12</v>
      </c>
      <c r="P9" s="144">
        <f>SUM(M9:O9)</f>
        <v>12</v>
      </c>
      <c r="Q9" s="145">
        <f t="shared" si="0"/>
        <v>12</v>
      </c>
      <c r="R9" s="12"/>
      <c r="S9" s="12"/>
      <c r="T9" s="12"/>
      <c r="U9" s="127"/>
      <c r="V9" s="242">
        <f t="shared" si="1"/>
        <v>12</v>
      </c>
    </row>
    <row r="10" spans="1:22" ht="15">
      <c r="A10" s="298"/>
      <c r="B10" s="300"/>
      <c r="C10" s="41" t="s">
        <v>11</v>
      </c>
      <c r="D10" s="42"/>
      <c r="E10" s="42"/>
      <c r="F10" s="42"/>
      <c r="G10" s="126"/>
      <c r="H10" s="42"/>
      <c r="I10" s="42"/>
      <c r="J10" s="42"/>
      <c r="K10" s="126"/>
      <c r="L10" s="130"/>
      <c r="M10" s="11"/>
      <c r="N10" s="12"/>
      <c r="O10" s="12">
        <v>468.11</v>
      </c>
      <c r="P10" s="127">
        <f>SUM(M10:O10)</f>
        <v>468.11</v>
      </c>
      <c r="Q10" s="131">
        <f t="shared" si="0"/>
        <v>468.11</v>
      </c>
      <c r="R10" s="12"/>
      <c r="S10" s="12"/>
      <c r="T10" s="12"/>
      <c r="U10" s="127"/>
      <c r="V10" s="132">
        <f t="shared" si="1"/>
        <v>468.11</v>
      </c>
    </row>
    <row r="11" spans="1:22" ht="15">
      <c r="A11" s="52">
        <v>4</v>
      </c>
      <c r="B11" s="44" t="s">
        <v>38</v>
      </c>
      <c r="C11" s="41" t="s">
        <v>11</v>
      </c>
      <c r="D11" s="42"/>
      <c r="E11" s="42"/>
      <c r="F11" s="42"/>
      <c r="G11" s="126"/>
      <c r="H11" s="42"/>
      <c r="I11" s="42"/>
      <c r="J11" s="42"/>
      <c r="K11" s="126"/>
      <c r="L11" s="130"/>
      <c r="M11" s="11"/>
      <c r="N11" s="12"/>
      <c r="O11" s="12"/>
      <c r="P11" s="127"/>
      <c r="Q11" s="131"/>
      <c r="R11" s="12"/>
      <c r="S11" s="12"/>
      <c r="T11" s="12"/>
      <c r="U11" s="127"/>
      <c r="V11" s="132"/>
    </row>
    <row r="12" spans="1:22" ht="14.25">
      <c r="A12" s="6"/>
      <c r="B12" s="270" t="s">
        <v>13</v>
      </c>
      <c r="C12" s="271" t="s">
        <v>11</v>
      </c>
      <c r="D12" s="51"/>
      <c r="E12" s="51"/>
      <c r="F12" s="51"/>
      <c r="G12" s="198"/>
      <c r="H12" s="51"/>
      <c r="I12" s="51">
        <f>I6+I8+I11</f>
        <v>70.68</v>
      </c>
      <c r="J12" s="51"/>
      <c r="K12" s="198">
        <f>SUM(H12:J12)</f>
        <v>70.68</v>
      </c>
      <c r="L12" s="203">
        <f>G12+K12</f>
        <v>70.68</v>
      </c>
      <c r="M12" s="19"/>
      <c r="N12" s="19"/>
      <c r="O12" s="19">
        <f>O6+O8+O11+O10</f>
        <v>474.38</v>
      </c>
      <c r="P12" s="198">
        <f>SUM(M12:O12)</f>
        <v>474.38</v>
      </c>
      <c r="Q12" s="202">
        <f>L12+P12</f>
        <v>545.06</v>
      </c>
      <c r="R12" s="19"/>
      <c r="S12" s="19"/>
      <c r="T12" s="19"/>
      <c r="U12" s="198"/>
      <c r="V12" s="272">
        <f t="shared" si="1"/>
        <v>545.06</v>
      </c>
    </row>
  </sheetData>
  <sheetProtection/>
  <mergeCells count="12">
    <mergeCell ref="A9:A10"/>
    <mergeCell ref="B9:B10"/>
    <mergeCell ref="A5:A6"/>
    <mergeCell ref="B5:B6"/>
    <mergeCell ref="A7:A8"/>
    <mergeCell ref="B7:B8"/>
    <mergeCell ref="A2:A3"/>
    <mergeCell ref="B2:B3"/>
    <mergeCell ref="C2:C3"/>
    <mergeCell ref="A1:V1"/>
    <mergeCell ref="D2:V2"/>
    <mergeCell ref="A4:F4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2"/>
  <sheetViews>
    <sheetView zoomScale="70" zoomScaleNormal="70" zoomScalePageLayoutView="0" workbookViewId="0" topLeftCell="A1">
      <selection activeCell="V17" sqref="V17"/>
    </sheetView>
  </sheetViews>
  <sheetFormatPr defaultColWidth="8.796875" defaultRowHeight="14.25"/>
  <cols>
    <col min="1" max="1" width="3.5" style="0" customWidth="1"/>
    <col min="2" max="2" width="27.8984375" style="0" customWidth="1"/>
    <col min="3" max="3" width="4.3984375" style="0" customWidth="1"/>
    <col min="4" max="4" width="6.5" style="0" bestFit="1" customWidth="1"/>
    <col min="5" max="5" width="7.5" style="0" bestFit="1" customWidth="1"/>
    <col min="6" max="6" width="5.09765625" style="0" bestFit="1" customWidth="1"/>
    <col min="7" max="7" width="8" style="0" customWidth="1"/>
    <col min="8" max="8" width="6.59765625" style="0" bestFit="1" customWidth="1"/>
    <col min="9" max="9" width="7.3984375" style="0" bestFit="1" customWidth="1"/>
    <col min="10" max="10" width="5.3984375" style="0" bestFit="1" customWidth="1"/>
    <col min="12" max="12" width="9.8984375" style="0" customWidth="1"/>
    <col min="13" max="13" width="5.3984375" style="0" bestFit="1" customWidth="1"/>
    <col min="14" max="14" width="6.5" style="0" bestFit="1" customWidth="1"/>
    <col min="15" max="15" width="8.3984375" style="0" bestFit="1" customWidth="1"/>
    <col min="16" max="16" width="9.8984375" style="0" customWidth="1"/>
    <col min="21" max="21" width="10.09765625" style="0" customWidth="1"/>
  </cols>
  <sheetData>
    <row r="1" spans="1:22" ht="20.25">
      <c r="A1" s="312" t="s">
        <v>75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</row>
    <row r="2" spans="1:22" ht="18.75" customHeight="1">
      <c r="A2" s="305" t="s">
        <v>0</v>
      </c>
      <c r="B2" s="305" t="s">
        <v>1</v>
      </c>
      <c r="C2" s="305" t="s">
        <v>2</v>
      </c>
      <c r="D2" s="309" t="s">
        <v>3</v>
      </c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1"/>
    </row>
    <row r="3" spans="1:22" ht="45">
      <c r="A3" s="306"/>
      <c r="B3" s="306"/>
      <c r="C3" s="306"/>
      <c r="D3" s="243" t="s">
        <v>47</v>
      </c>
      <c r="E3" s="243" t="s">
        <v>48</v>
      </c>
      <c r="F3" s="243" t="s">
        <v>49</v>
      </c>
      <c r="G3" s="244" t="s">
        <v>4</v>
      </c>
      <c r="H3" s="243" t="s">
        <v>50</v>
      </c>
      <c r="I3" s="243" t="s">
        <v>51</v>
      </c>
      <c r="J3" s="243" t="s">
        <v>52</v>
      </c>
      <c r="K3" s="244" t="s">
        <v>5</v>
      </c>
      <c r="L3" s="245" t="s">
        <v>6</v>
      </c>
      <c r="M3" s="243" t="s">
        <v>53</v>
      </c>
      <c r="N3" s="243" t="s">
        <v>54</v>
      </c>
      <c r="O3" s="243" t="s">
        <v>55</v>
      </c>
      <c r="P3" s="244" t="s">
        <v>7</v>
      </c>
      <c r="Q3" s="245" t="s">
        <v>8</v>
      </c>
      <c r="R3" s="243" t="s">
        <v>56</v>
      </c>
      <c r="S3" s="243" t="s">
        <v>57</v>
      </c>
      <c r="T3" s="243" t="s">
        <v>58</v>
      </c>
      <c r="U3" s="244" t="s">
        <v>9</v>
      </c>
      <c r="V3" s="245" t="s">
        <v>10</v>
      </c>
    </row>
    <row r="4" spans="1:22" ht="15">
      <c r="A4" s="303" t="s">
        <v>68</v>
      </c>
      <c r="B4" s="304"/>
      <c r="C4" s="304"/>
      <c r="D4" s="304"/>
      <c r="E4" s="304"/>
      <c r="F4" s="304"/>
      <c r="G4" s="246"/>
      <c r="H4" s="247"/>
      <c r="I4" s="247"/>
      <c r="J4" s="247"/>
      <c r="K4" s="246"/>
      <c r="L4" s="248"/>
      <c r="M4" s="247"/>
      <c r="N4" s="247"/>
      <c r="O4" s="247"/>
      <c r="P4" s="246"/>
      <c r="Q4" s="248"/>
      <c r="R4" s="247"/>
      <c r="S4" s="247"/>
      <c r="T4" s="247"/>
      <c r="U4" s="246"/>
      <c r="V4" s="249"/>
    </row>
    <row r="5" spans="1:22" ht="18">
      <c r="A5" s="333">
        <v>1</v>
      </c>
      <c r="B5" s="331" t="s">
        <v>36</v>
      </c>
      <c r="C5" s="41" t="s">
        <v>43</v>
      </c>
      <c r="D5" s="60"/>
      <c r="E5" s="60"/>
      <c r="F5" s="60"/>
      <c r="G5" s="126"/>
      <c r="H5" s="60"/>
      <c r="I5" s="61">
        <v>104.28</v>
      </c>
      <c r="J5" s="60"/>
      <c r="K5" s="169">
        <f aca="true" t="shared" si="0" ref="K5:K10">SUM(H5:J5)</f>
        <v>104.28</v>
      </c>
      <c r="L5" s="168">
        <f aca="true" t="shared" si="1" ref="L5:L12">G5+K5</f>
        <v>104.28</v>
      </c>
      <c r="M5" s="62"/>
      <c r="N5" s="63"/>
      <c r="O5" s="20"/>
      <c r="P5" s="170"/>
      <c r="Q5" s="167">
        <f aca="true" t="shared" si="2" ref="Q5:Q12">L5+P5</f>
        <v>104.28</v>
      </c>
      <c r="R5" s="20"/>
      <c r="S5" s="20"/>
      <c r="T5" s="20"/>
      <c r="U5" s="170"/>
      <c r="V5" s="166">
        <f aca="true" t="shared" si="3" ref="V5:V12">Q5+U5</f>
        <v>104.28</v>
      </c>
    </row>
    <row r="6" spans="1:22" ht="15">
      <c r="A6" s="334"/>
      <c r="B6" s="332"/>
      <c r="C6" s="64" t="s">
        <v>11</v>
      </c>
      <c r="D6" s="60"/>
      <c r="E6" s="60"/>
      <c r="F6" s="60"/>
      <c r="G6" s="126"/>
      <c r="H6" s="60"/>
      <c r="I6" s="65">
        <v>5000.84</v>
      </c>
      <c r="J6" s="60"/>
      <c r="K6" s="169">
        <f t="shared" si="0"/>
        <v>5000.84</v>
      </c>
      <c r="L6" s="168">
        <f t="shared" si="1"/>
        <v>5000.84</v>
      </c>
      <c r="M6" s="62"/>
      <c r="N6" s="63"/>
      <c r="O6" s="20"/>
      <c r="P6" s="170"/>
      <c r="Q6" s="167">
        <f t="shared" si="2"/>
        <v>5000.84</v>
      </c>
      <c r="R6" s="20"/>
      <c r="S6" s="20"/>
      <c r="T6" s="20"/>
      <c r="U6" s="170"/>
      <c r="V6" s="166">
        <f t="shared" si="3"/>
        <v>5000.84</v>
      </c>
    </row>
    <row r="7" spans="1:22" ht="15">
      <c r="A7" s="333">
        <v>2</v>
      </c>
      <c r="B7" s="331" t="s">
        <v>27</v>
      </c>
      <c r="C7" s="64" t="s">
        <v>12</v>
      </c>
      <c r="D7" s="60"/>
      <c r="E7" s="60"/>
      <c r="F7" s="60"/>
      <c r="G7" s="126"/>
      <c r="H7" s="61">
        <v>1</v>
      </c>
      <c r="I7" s="61">
        <v>1</v>
      </c>
      <c r="J7" s="60"/>
      <c r="K7" s="171">
        <f t="shared" si="0"/>
        <v>2</v>
      </c>
      <c r="L7" s="172">
        <f t="shared" si="1"/>
        <v>2</v>
      </c>
      <c r="M7" s="173"/>
      <c r="N7" s="174"/>
      <c r="O7" s="175"/>
      <c r="P7" s="176"/>
      <c r="Q7" s="177">
        <f t="shared" si="2"/>
        <v>2</v>
      </c>
      <c r="R7" s="175"/>
      <c r="S7" s="175"/>
      <c r="T7" s="175"/>
      <c r="U7" s="176"/>
      <c r="V7" s="178">
        <f t="shared" si="3"/>
        <v>2</v>
      </c>
    </row>
    <row r="8" spans="1:22" ht="15">
      <c r="A8" s="334"/>
      <c r="B8" s="332"/>
      <c r="C8" s="64" t="s">
        <v>11</v>
      </c>
      <c r="D8" s="60"/>
      <c r="E8" s="60"/>
      <c r="F8" s="60"/>
      <c r="G8" s="126"/>
      <c r="H8" s="65">
        <v>81.1</v>
      </c>
      <c r="I8" s="65">
        <v>43.22</v>
      </c>
      <c r="J8" s="60"/>
      <c r="K8" s="169">
        <f t="shared" si="0"/>
        <v>124.32</v>
      </c>
      <c r="L8" s="168">
        <f t="shared" si="1"/>
        <v>124.32</v>
      </c>
      <c r="M8" s="62"/>
      <c r="N8" s="63"/>
      <c r="O8" s="20"/>
      <c r="P8" s="170"/>
      <c r="Q8" s="167">
        <f t="shared" si="2"/>
        <v>124.32</v>
      </c>
      <c r="R8" s="20"/>
      <c r="S8" s="20"/>
      <c r="T8" s="20"/>
      <c r="U8" s="170"/>
      <c r="V8" s="166">
        <f t="shared" si="3"/>
        <v>124.32</v>
      </c>
    </row>
    <row r="9" spans="1:22" ht="15">
      <c r="A9" s="333">
        <v>3</v>
      </c>
      <c r="B9" s="331" t="s">
        <v>29</v>
      </c>
      <c r="C9" s="64" t="s">
        <v>12</v>
      </c>
      <c r="D9" s="60"/>
      <c r="E9" s="60"/>
      <c r="F9" s="60"/>
      <c r="G9" s="126"/>
      <c r="H9" s="60"/>
      <c r="I9" s="61">
        <v>2</v>
      </c>
      <c r="J9" s="60"/>
      <c r="K9" s="171">
        <f t="shared" si="0"/>
        <v>2</v>
      </c>
      <c r="L9" s="172">
        <f t="shared" si="1"/>
        <v>2</v>
      </c>
      <c r="M9" s="173"/>
      <c r="N9" s="174"/>
      <c r="O9" s="175"/>
      <c r="P9" s="176"/>
      <c r="Q9" s="177">
        <f t="shared" si="2"/>
        <v>2</v>
      </c>
      <c r="R9" s="175"/>
      <c r="S9" s="175"/>
      <c r="T9" s="175"/>
      <c r="U9" s="176"/>
      <c r="V9" s="178">
        <f t="shared" si="3"/>
        <v>2</v>
      </c>
    </row>
    <row r="10" spans="1:22" ht="15">
      <c r="A10" s="334"/>
      <c r="B10" s="332"/>
      <c r="C10" s="64" t="s">
        <v>11</v>
      </c>
      <c r="D10" s="60"/>
      <c r="E10" s="60"/>
      <c r="F10" s="60"/>
      <c r="G10" s="126"/>
      <c r="H10" s="60"/>
      <c r="I10" s="65">
        <v>3386.23</v>
      </c>
      <c r="J10" s="60"/>
      <c r="K10" s="169">
        <f t="shared" si="0"/>
        <v>3386.23</v>
      </c>
      <c r="L10" s="168">
        <f t="shared" si="1"/>
        <v>3386.23</v>
      </c>
      <c r="M10" s="62"/>
      <c r="N10" s="63"/>
      <c r="O10" s="20"/>
      <c r="P10" s="170"/>
      <c r="Q10" s="167">
        <f t="shared" si="2"/>
        <v>3386.23</v>
      </c>
      <c r="R10" s="20"/>
      <c r="S10" s="20"/>
      <c r="T10" s="20"/>
      <c r="U10" s="170"/>
      <c r="V10" s="166">
        <f t="shared" si="3"/>
        <v>3386.23</v>
      </c>
    </row>
    <row r="11" spans="1:22" ht="15">
      <c r="A11" s="333">
        <v>4</v>
      </c>
      <c r="B11" s="331" t="s">
        <v>32</v>
      </c>
      <c r="C11" s="64" t="s">
        <v>12</v>
      </c>
      <c r="D11" s="60"/>
      <c r="E11" s="61">
        <v>1</v>
      </c>
      <c r="F11" s="60"/>
      <c r="G11" s="140">
        <f>SUM(D11:F11)</f>
        <v>1</v>
      </c>
      <c r="H11" s="179"/>
      <c r="I11" s="180"/>
      <c r="J11" s="179"/>
      <c r="K11" s="171"/>
      <c r="L11" s="172">
        <f t="shared" si="1"/>
        <v>1</v>
      </c>
      <c r="M11" s="173"/>
      <c r="N11" s="174">
        <v>1</v>
      </c>
      <c r="O11" s="175"/>
      <c r="P11" s="176">
        <f>SUM(M11:O11)</f>
        <v>1</v>
      </c>
      <c r="Q11" s="177">
        <f t="shared" si="2"/>
        <v>2</v>
      </c>
      <c r="R11" s="175"/>
      <c r="S11" s="175"/>
      <c r="T11" s="175"/>
      <c r="U11" s="176"/>
      <c r="V11" s="178">
        <f t="shared" si="3"/>
        <v>2</v>
      </c>
    </row>
    <row r="12" spans="1:22" ht="15">
      <c r="A12" s="334"/>
      <c r="B12" s="332"/>
      <c r="C12" s="64" t="s">
        <v>11</v>
      </c>
      <c r="D12" s="60"/>
      <c r="E12" s="65">
        <v>9.32</v>
      </c>
      <c r="F12" s="60"/>
      <c r="G12" s="126">
        <f>SUM(D12:F12)</f>
        <v>9.32</v>
      </c>
      <c r="H12" s="60"/>
      <c r="I12" s="65"/>
      <c r="J12" s="66"/>
      <c r="K12" s="169"/>
      <c r="L12" s="168">
        <f t="shared" si="1"/>
        <v>9.32</v>
      </c>
      <c r="M12" s="67"/>
      <c r="N12" s="112">
        <v>6.27</v>
      </c>
      <c r="O12" s="20"/>
      <c r="P12" s="170">
        <f>SUM(M12:O12)</f>
        <v>6.27</v>
      </c>
      <c r="Q12" s="167">
        <f t="shared" si="2"/>
        <v>15.59</v>
      </c>
      <c r="R12" s="20"/>
      <c r="S12" s="20"/>
      <c r="T12" s="20"/>
      <c r="U12" s="170"/>
      <c r="V12" s="166">
        <f t="shared" si="3"/>
        <v>15.59</v>
      </c>
    </row>
    <row r="13" spans="1:22" ht="18">
      <c r="A13" s="297">
        <v>5</v>
      </c>
      <c r="B13" s="299" t="s">
        <v>44</v>
      </c>
      <c r="C13" s="41" t="s">
        <v>43</v>
      </c>
      <c r="D13" s="42"/>
      <c r="E13" s="42"/>
      <c r="F13" s="42"/>
      <c r="G13" s="126"/>
      <c r="H13" s="42"/>
      <c r="I13" s="42"/>
      <c r="J13" s="42"/>
      <c r="K13" s="169"/>
      <c r="L13" s="168"/>
      <c r="M13" s="68"/>
      <c r="N13" s="181">
        <v>12</v>
      </c>
      <c r="O13" s="182"/>
      <c r="P13" s="176">
        <f>SUM(M13:O13)</f>
        <v>12</v>
      </c>
      <c r="Q13" s="177">
        <f aca="true" t="shared" si="4" ref="Q13:Q22">L13+P13</f>
        <v>12</v>
      </c>
      <c r="R13" s="182"/>
      <c r="S13" s="182"/>
      <c r="T13" s="182"/>
      <c r="U13" s="176"/>
      <c r="V13" s="178">
        <f aca="true" t="shared" si="5" ref="V13:V22">Q13+U13</f>
        <v>12</v>
      </c>
    </row>
    <row r="14" spans="1:22" ht="15">
      <c r="A14" s="298"/>
      <c r="B14" s="300"/>
      <c r="C14" s="41" t="s">
        <v>11</v>
      </c>
      <c r="D14" s="42"/>
      <c r="E14" s="42"/>
      <c r="F14" s="42"/>
      <c r="G14" s="126"/>
      <c r="H14" s="42"/>
      <c r="I14" s="42"/>
      <c r="J14" s="42"/>
      <c r="K14" s="169"/>
      <c r="L14" s="168"/>
      <c r="M14" s="68"/>
      <c r="N14" s="69">
        <v>261.02</v>
      </c>
      <c r="O14" s="22"/>
      <c r="P14" s="170">
        <f>SUM(M14:O14)</f>
        <v>261.02</v>
      </c>
      <c r="Q14" s="167">
        <f t="shared" si="4"/>
        <v>261.02</v>
      </c>
      <c r="R14" s="22"/>
      <c r="S14" s="22"/>
      <c r="T14" s="22"/>
      <c r="U14" s="170"/>
      <c r="V14" s="166">
        <f t="shared" si="5"/>
        <v>261.02</v>
      </c>
    </row>
    <row r="15" spans="1:22" ht="15">
      <c r="A15" s="297">
        <v>6</v>
      </c>
      <c r="B15" s="299" t="s">
        <v>59</v>
      </c>
      <c r="C15" s="41" t="s">
        <v>61</v>
      </c>
      <c r="D15" s="42"/>
      <c r="E15" s="42"/>
      <c r="F15" s="42"/>
      <c r="G15" s="126"/>
      <c r="H15" s="42"/>
      <c r="I15" s="42"/>
      <c r="J15" s="42"/>
      <c r="K15" s="169"/>
      <c r="L15" s="168"/>
      <c r="M15" s="68"/>
      <c r="N15" s="69"/>
      <c r="O15" s="182">
        <v>10</v>
      </c>
      <c r="P15" s="176">
        <f>O15</f>
        <v>10</v>
      </c>
      <c r="Q15" s="177">
        <f t="shared" si="4"/>
        <v>10</v>
      </c>
      <c r="R15" s="182"/>
      <c r="S15" s="182"/>
      <c r="T15" s="182"/>
      <c r="U15" s="176"/>
      <c r="V15" s="178">
        <f t="shared" si="5"/>
        <v>10</v>
      </c>
    </row>
    <row r="16" spans="1:22" ht="15">
      <c r="A16" s="298"/>
      <c r="B16" s="300"/>
      <c r="C16" s="41" t="s">
        <v>11</v>
      </c>
      <c r="D16" s="42"/>
      <c r="E16" s="42"/>
      <c r="F16" s="42"/>
      <c r="G16" s="126"/>
      <c r="H16" s="42"/>
      <c r="I16" s="42"/>
      <c r="J16" s="42"/>
      <c r="K16" s="169"/>
      <c r="L16" s="168"/>
      <c r="M16" s="68"/>
      <c r="N16" s="69"/>
      <c r="O16" s="111">
        <v>425.43</v>
      </c>
      <c r="P16" s="170">
        <f>O16</f>
        <v>425.43</v>
      </c>
      <c r="Q16" s="167">
        <f t="shared" si="4"/>
        <v>425.43</v>
      </c>
      <c r="R16" s="22"/>
      <c r="S16" s="22"/>
      <c r="T16" s="22"/>
      <c r="U16" s="170"/>
      <c r="V16" s="166">
        <f t="shared" si="5"/>
        <v>425.43</v>
      </c>
    </row>
    <row r="17" spans="1:22" ht="18">
      <c r="A17" s="297">
        <v>7</v>
      </c>
      <c r="B17" s="299" t="s">
        <v>76</v>
      </c>
      <c r="C17" s="41" t="s">
        <v>43</v>
      </c>
      <c r="D17" s="42"/>
      <c r="E17" s="42"/>
      <c r="F17" s="42"/>
      <c r="G17" s="126"/>
      <c r="H17" s="42"/>
      <c r="I17" s="42"/>
      <c r="J17" s="42"/>
      <c r="K17" s="169"/>
      <c r="L17" s="168"/>
      <c r="M17" s="68"/>
      <c r="N17" s="69"/>
      <c r="O17" s="182">
        <v>2</v>
      </c>
      <c r="P17" s="176">
        <f>O17</f>
        <v>2</v>
      </c>
      <c r="Q17" s="177">
        <f>L17+P17</f>
        <v>2</v>
      </c>
      <c r="R17" s="22"/>
      <c r="S17" s="22"/>
      <c r="T17" s="22"/>
      <c r="U17" s="170"/>
      <c r="V17" s="241">
        <f t="shared" si="5"/>
        <v>2</v>
      </c>
    </row>
    <row r="18" spans="1:22" ht="15">
      <c r="A18" s="298"/>
      <c r="B18" s="300"/>
      <c r="C18" s="41" t="s">
        <v>11</v>
      </c>
      <c r="D18" s="42"/>
      <c r="E18" s="42"/>
      <c r="F18" s="42"/>
      <c r="G18" s="126"/>
      <c r="H18" s="42"/>
      <c r="I18" s="42"/>
      <c r="J18" s="42"/>
      <c r="K18" s="169"/>
      <c r="L18" s="168"/>
      <c r="M18" s="68"/>
      <c r="N18" s="69"/>
      <c r="O18" s="111">
        <v>1</v>
      </c>
      <c r="P18" s="170">
        <f>O18</f>
        <v>1</v>
      </c>
      <c r="Q18" s="167">
        <f>L18+P18</f>
        <v>1</v>
      </c>
      <c r="R18" s="22"/>
      <c r="S18" s="22"/>
      <c r="T18" s="22"/>
      <c r="U18" s="170"/>
      <c r="V18" s="166">
        <f t="shared" si="5"/>
        <v>1</v>
      </c>
    </row>
    <row r="19" spans="1:22" ht="15">
      <c r="A19" s="297">
        <v>8</v>
      </c>
      <c r="B19" s="299" t="s">
        <v>40</v>
      </c>
      <c r="C19" s="41" t="s">
        <v>41</v>
      </c>
      <c r="D19" s="42"/>
      <c r="E19" s="42"/>
      <c r="F19" s="42"/>
      <c r="G19" s="126"/>
      <c r="H19" s="42"/>
      <c r="I19" s="42"/>
      <c r="J19" s="42"/>
      <c r="K19" s="169"/>
      <c r="L19" s="168"/>
      <c r="M19" s="68"/>
      <c r="N19" s="69"/>
      <c r="O19" s="111"/>
      <c r="P19" s="170"/>
      <c r="Q19" s="167"/>
      <c r="R19" s="22"/>
      <c r="S19" s="22"/>
      <c r="T19" s="22">
        <v>2</v>
      </c>
      <c r="U19" s="240">
        <f>SUM(R19:T19)</f>
        <v>2</v>
      </c>
      <c r="V19" s="178">
        <f t="shared" si="5"/>
        <v>2</v>
      </c>
    </row>
    <row r="20" spans="1:22" ht="15">
      <c r="A20" s="298"/>
      <c r="B20" s="300"/>
      <c r="C20" s="41" t="s">
        <v>11</v>
      </c>
      <c r="D20" s="42"/>
      <c r="E20" s="42"/>
      <c r="F20" s="42"/>
      <c r="G20" s="126"/>
      <c r="H20" s="42"/>
      <c r="I20" s="42"/>
      <c r="J20" s="42"/>
      <c r="K20" s="169"/>
      <c r="L20" s="168"/>
      <c r="M20" s="68"/>
      <c r="N20" s="69"/>
      <c r="O20" s="111"/>
      <c r="P20" s="170"/>
      <c r="Q20" s="167"/>
      <c r="R20" s="22"/>
      <c r="S20" s="22"/>
      <c r="T20" s="22">
        <v>426.79</v>
      </c>
      <c r="U20" s="170">
        <f>SUM(R20:T20)</f>
        <v>426.79</v>
      </c>
      <c r="V20" s="166">
        <f t="shared" si="5"/>
        <v>426.79</v>
      </c>
    </row>
    <row r="21" spans="1:22" ht="15">
      <c r="A21" s="52">
        <v>9</v>
      </c>
      <c r="B21" s="44" t="s">
        <v>38</v>
      </c>
      <c r="C21" s="41" t="s">
        <v>11</v>
      </c>
      <c r="D21" s="42">
        <v>305.93</v>
      </c>
      <c r="E21" s="42"/>
      <c r="F21" s="42"/>
      <c r="G21" s="126">
        <f>SUM(D21:F21)</f>
        <v>305.93</v>
      </c>
      <c r="H21" s="42"/>
      <c r="I21" s="42"/>
      <c r="J21" s="42"/>
      <c r="K21" s="169"/>
      <c r="L21" s="168">
        <f>G21+K21</f>
        <v>305.93</v>
      </c>
      <c r="M21" s="68">
        <v>33.52</v>
      </c>
      <c r="N21" s="69"/>
      <c r="O21" s="22"/>
      <c r="P21" s="170">
        <f>M21+O21</f>
        <v>33.52</v>
      </c>
      <c r="Q21" s="167">
        <f t="shared" si="4"/>
        <v>339.45</v>
      </c>
      <c r="R21" s="22"/>
      <c r="S21" s="22"/>
      <c r="T21" s="111">
        <v>31</v>
      </c>
      <c r="U21" s="170">
        <f>SUM(R21:T21)</f>
        <v>31</v>
      </c>
      <c r="V21" s="166">
        <f>Q21+U21</f>
        <v>370.45</v>
      </c>
    </row>
    <row r="22" spans="1:22" ht="14.25">
      <c r="A22" s="6"/>
      <c r="B22" s="270" t="s">
        <v>13</v>
      </c>
      <c r="C22" s="271" t="s">
        <v>11</v>
      </c>
      <c r="D22" s="51">
        <f>D6+D8+D10+D12+D14+D16+D21</f>
        <v>305.93</v>
      </c>
      <c r="E22" s="51">
        <f>E6+E8+E10+E12+E14+E16+E21</f>
        <v>9.32</v>
      </c>
      <c r="F22" s="51"/>
      <c r="G22" s="198">
        <f>SUM(D22:F22)</f>
        <v>315.25</v>
      </c>
      <c r="H22" s="51">
        <f>H6+H8+H10+H12+H14+H16+H21</f>
        <v>81.1</v>
      </c>
      <c r="I22" s="51">
        <f>I6+I8+I10+I12+I14+I16+I21</f>
        <v>8430.29</v>
      </c>
      <c r="J22" s="51"/>
      <c r="K22" s="285">
        <f>SUM(H22:J22)</f>
        <v>8511.390000000001</v>
      </c>
      <c r="L22" s="286">
        <f>G22+K22</f>
        <v>8826.640000000001</v>
      </c>
      <c r="M22" s="287">
        <f>M6+M8+M10+M12+M14+M16+M21+M18</f>
        <v>33.52</v>
      </c>
      <c r="N22" s="287">
        <f>N6+N8+N10+N12+N14+N16+N21+N18</f>
        <v>267.28999999999996</v>
      </c>
      <c r="O22" s="287">
        <f>O6+O8+O10+O12+O14+O16+O21+O18</f>
        <v>426.43</v>
      </c>
      <c r="P22" s="200">
        <f>SUM(M22:O22)</f>
        <v>727.24</v>
      </c>
      <c r="Q22" s="288">
        <f t="shared" si="4"/>
        <v>9553.880000000001</v>
      </c>
      <c r="R22" s="289"/>
      <c r="S22" s="289"/>
      <c r="T22" s="287">
        <f>T6+T8+T10+T12+T14+T16+T21+T20</f>
        <v>457.79</v>
      </c>
      <c r="U22" s="200">
        <f>SUM(R22:T22)</f>
        <v>457.79</v>
      </c>
      <c r="V22" s="201">
        <f t="shared" si="5"/>
        <v>10011.670000000002</v>
      </c>
    </row>
  </sheetData>
  <sheetProtection/>
  <mergeCells count="22">
    <mergeCell ref="A4:F4"/>
    <mergeCell ref="C2:C3"/>
    <mergeCell ref="A1:V1"/>
    <mergeCell ref="D2:V2"/>
    <mergeCell ref="B13:B14"/>
    <mergeCell ref="A11:A12"/>
    <mergeCell ref="B11:B12"/>
    <mergeCell ref="A5:A6"/>
    <mergeCell ref="A2:A3"/>
    <mergeCell ref="B2:B3"/>
    <mergeCell ref="B7:B8"/>
    <mergeCell ref="A9:A10"/>
    <mergeCell ref="B5:B6"/>
    <mergeCell ref="A7:A8"/>
    <mergeCell ref="A13:A14"/>
    <mergeCell ref="B9:B10"/>
    <mergeCell ref="A19:A20"/>
    <mergeCell ref="B19:B20"/>
    <mergeCell ref="A17:A18"/>
    <mergeCell ref="B17:B18"/>
    <mergeCell ref="A15:A16"/>
    <mergeCell ref="B15:B16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2"/>
  <sheetViews>
    <sheetView zoomScale="70" zoomScaleNormal="70" zoomScalePageLayoutView="0" workbookViewId="0" topLeftCell="A1">
      <selection activeCell="O23" sqref="O23"/>
    </sheetView>
  </sheetViews>
  <sheetFormatPr defaultColWidth="8.796875" defaultRowHeight="14.25"/>
  <cols>
    <col min="1" max="1" width="3.5" style="0" customWidth="1"/>
    <col min="2" max="2" width="26" style="0" customWidth="1"/>
    <col min="3" max="3" width="4.5" style="0" customWidth="1"/>
    <col min="4" max="4" width="6.5" style="0" bestFit="1" customWidth="1"/>
    <col min="5" max="5" width="7.5" style="0" bestFit="1" customWidth="1"/>
    <col min="6" max="6" width="6.19921875" style="0" bestFit="1" customWidth="1"/>
    <col min="7" max="7" width="8.5" style="0" customWidth="1"/>
    <col min="8" max="8" width="6.59765625" style="0" bestFit="1" customWidth="1"/>
    <col min="9" max="9" width="6.19921875" style="0" bestFit="1" customWidth="1"/>
    <col min="10" max="10" width="5.8984375" style="0" customWidth="1"/>
    <col min="11" max="11" width="8.69921875" style="0" customWidth="1"/>
    <col min="12" max="12" width="9.09765625" style="0" customWidth="1"/>
    <col min="13" max="13" width="6.69921875" style="0" customWidth="1"/>
    <col min="14" max="14" width="6.5" style="0" bestFit="1" customWidth="1"/>
    <col min="15" max="15" width="8.3984375" style="0" bestFit="1" customWidth="1"/>
    <col min="16" max="16" width="9.59765625" style="0" customWidth="1"/>
    <col min="17" max="17" width="8.5" style="0" customWidth="1"/>
    <col min="18" max="18" width="7.59765625" style="0" bestFit="1" customWidth="1"/>
    <col min="19" max="19" width="6.69921875" style="0" bestFit="1" customWidth="1"/>
    <col min="20" max="20" width="7.5" style="0" bestFit="1" customWidth="1"/>
    <col min="21" max="21" width="9.8984375" style="0" customWidth="1"/>
  </cols>
  <sheetData>
    <row r="1" spans="1:22" ht="20.25">
      <c r="A1" s="312" t="s">
        <v>77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</row>
    <row r="2" spans="1:22" ht="18.75" customHeight="1">
      <c r="A2" s="305" t="s">
        <v>0</v>
      </c>
      <c r="B2" s="305" t="s">
        <v>1</v>
      </c>
      <c r="C2" s="305" t="s">
        <v>2</v>
      </c>
      <c r="D2" s="309" t="s">
        <v>3</v>
      </c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1"/>
    </row>
    <row r="3" spans="1:22" ht="45">
      <c r="A3" s="306"/>
      <c r="B3" s="306"/>
      <c r="C3" s="306"/>
      <c r="D3" s="243" t="s">
        <v>47</v>
      </c>
      <c r="E3" s="243" t="s">
        <v>48</v>
      </c>
      <c r="F3" s="243" t="s">
        <v>49</v>
      </c>
      <c r="G3" s="244" t="s">
        <v>4</v>
      </c>
      <c r="H3" s="243" t="s">
        <v>50</v>
      </c>
      <c r="I3" s="243" t="s">
        <v>51</v>
      </c>
      <c r="J3" s="243" t="s">
        <v>52</v>
      </c>
      <c r="K3" s="244" t="s">
        <v>5</v>
      </c>
      <c r="L3" s="245" t="s">
        <v>6</v>
      </c>
      <c r="M3" s="243" t="s">
        <v>53</v>
      </c>
      <c r="N3" s="243" t="s">
        <v>54</v>
      </c>
      <c r="O3" s="243" t="s">
        <v>55</v>
      </c>
      <c r="P3" s="244" t="s">
        <v>7</v>
      </c>
      <c r="Q3" s="245" t="s">
        <v>8</v>
      </c>
      <c r="R3" s="243" t="s">
        <v>56</v>
      </c>
      <c r="S3" s="243" t="s">
        <v>57</v>
      </c>
      <c r="T3" s="243" t="s">
        <v>58</v>
      </c>
      <c r="U3" s="244" t="s">
        <v>9</v>
      </c>
      <c r="V3" s="245" t="s">
        <v>10</v>
      </c>
    </row>
    <row r="4" spans="1:22" ht="15">
      <c r="A4" s="303" t="s">
        <v>68</v>
      </c>
      <c r="B4" s="304"/>
      <c r="C4" s="304"/>
      <c r="D4" s="304"/>
      <c r="E4" s="304"/>
      <c r="F4" s="304"/>
      <c r="G4" s="246"/>
      <c r="H4" s="247"/>
      <c r="I4" s="247"/>
      <c r="J4" s="247"/>
      <c r="K4" s="246"/>
      <c r="L4" s="248"/>
      <c r="M4" s="247"/>
      <c r="N4" s="247"/>
      <c r="O4" s="247"/>
      <c r="P4" s="246"/>
      <c r="Q4" s="248"/>
      <c r="R4" s="247"/>
      <c r="S4" s="247"/>
      <c r="T4" s="247"/>
      <c r="U4" s="246"/>
      <c r="V4" s="249"/>
    </row>
    <row r="5" spans="1:22" ht="18.75" customHeight="1">
      <c r="A5" s="335">
        <v>1</v>
      </c>
      <c r="B5" s="337" t="s">
        <v>26</v>
      </c>
      <c r="C5" s="9" t="s">
        <v>12</v>
      </c>
      <c r="D5" s="23"/>
      <c r="E5" s="23"/>
      <c r="F5" s="70"/>
      <c r="G5" s="126"/>
      <c r="H5" s="70"/>
      <c r="I5" s="183">
        <v>5</v>
      </c>
      <c r="J5" s="184"/>
      <c r="K5" s="140">
        <f>SUM(H5:J5)</f>
        <v>5</v>
      </c>
      <c r="L5" s="141">
        <f aca="true" t="shared" si="0" ref="L5:L10">G5+K5</f>
        <v>5</v>
      </c>
      <c r="M5" s="184"/>
      <c r="N5" s="185"/>
      <c r="O5" s="186"/>
      <c r="P5" s="144"/>
      <c r="Q5" s="145">
        <f aca="true" t="shared" si="1" ref="Q5:Q12">L5+P5</f>
        <v>5</v>
      </c>
      <c r="R5" s="186"/>
      <c r="S5" s="186"/>
      <c r="T5" s="186"/>
      <c r="U5" s="176"/>
      <c r="V5" s="178">
        <f aca="true" t="shared" si="2" ref="V5:V12">Q5+U5</f>
        <v>5</v>
      </c>
    </row>
    <row r="6" spans="1:22" ht="15">
      <c r="A6" s="336"/>
      <c r="B6" s="338"/>
      <c r="C6" s="9" t="s">
        <v>11</v>
      </c>
      <c r="D6" s="23"/>
      <c r="E6" s="23"/>
      <c r="F6" s="70"/>
      <c r="G6" s="126"/>
      <c r="H6" s="70"/>
      <c r="I6" s="73">
        <v>661.44</v>
      </c>
      <c r="J6" s="70"/>
      <c r="K6" s="126">
        <f>SUM(H6:J6)</f>
        <v>661.44</v>
      </c>
      <c r="L6" s="130">
        <f t="shared" si="0"/>
        <v>661.44</v>
      </c>
      <c r="M6" s="70"/>
      <c r="N6" s="72"/>
      <c r="O6" s="24"/>
      <c r="P6" s="127"/>
      <c r="Q6" s="131">
        <f t="shared" si="1"/>
        <v>661.44</v>
      </c>
      <c r="R6" s="24"/>
      <c r="S6" s="24"/>
      <c r="T6" s="24"/>
      <c r="U6" s="170"/>
      <c r="V6" s="166">
        <f t="shared" si="2"/>
        <v>661.44</v>
      </c>
    </row>
    <row r="7" spans="1:22" ht="18.75" customHeight="1">
      <c r="A7" s="335">
        <v>2</v>
      </c>
      <c r="B7" s="337" t="s">
        <v>19</v>
      </c>
      <c r="C7" s="9" t="s">
        <v>15</v>
      </c>
      <c r="D7" s="23"/>
      <c r="E7" s="23"/>
      <c r="F7" s="71">
        <v>1.25</v>
      </c>
      <c r="G7" s="126">
        <f>SUM(D7:F7)</f>
        <v>1.25</v>
      </c>
      <c r="H7" s="70"/>
      <c r="I7" s="73"/>
      <c r="J7" s="70"/>
      <c r="K7" s="126"/>
      <c r="L7" s="130">
        <f t="shared" si="0"/>
        <v>1.25</v>
      </c>
      <c r="M7" s="70"/>
      <c r="N7" s="72"/>
      <c r="O7" s="24"/>
      <c r="P7" s="127"/>
      <c r="Q7" s="131">
        <f t="shared" si="1"/>
        <v>1.25</v>
      </c>
      <c r="R7" s="24"/>
      <c r="S7" s="24"/>
      <c r="T7" s="24"/>
      <c r="U7" s="170"/>
      <c r="V7" s="166">
        <f t="shared" si="2"/>
        <v>1.25</v>
      </c>
    </row>
    <row r="8" spans="1:22" ht="15">
      <c r="A8" s="336"/>
      <c r="B8" s="338"/>
      <c r="C8" s="9" t="s">
        <v>11</v>
      </c>
      <c r="D8" s="23"/>
      <c r="E8" s="23"/>
      <c r="F8" s="73">
        <v>226.49</v>
      </c>
      <c r="G8" s="126">
        <f>SUM(D8:F8)</f>
        <v>226.49</v>
      </c>
      <c r="H8" s="70"/>
      <c r="I8" s="73"/>
      <c r="J8" s="70"/>
      <c r="K8" s="126"/>
      <c r="L8" s="130">
        <f t="shared" si="0"/>
        <v>226.49</v>
      </c>
      <c r="M8" s="70"/>
      <c r="N8" s="72"/>
      <c r="O8" s="24"/>
      <c r="P8" s="127"/>
      <c r="Q8" s="131">
        <f t="shared" si="1"/>
        <v>226.49</v>
      </c>
      <c r="R8" s="24"/>
      <c r="S8" s="24"/>
      <c r="T8" s="24"/>
      <c r="U8" s="170"/>
      <c r="V8" s="166">
        <f t="shared" si="2"/>
        <v>226.49</v>
      </c>
    </row>
    <row r="9" spans="1:22" ht="18.75" customHeight="1">
      <c r="A9" s="335">
        <v>3</v>
      </c>
      <c r="B9" s="337" t="s">
        <v>29</v>
      </c>
      <c r="C9" s="9" t="s">
        <v>12</v>
      </c>
      <c r="D9" s="23"/>
      <c r="E9" s="23"/>
      <c r="F9" s="73"/>
      <c r="G9" s="126"/>
      <c r="H9" s="70"/>
      <c r="I9" s="73"/>
      <c r="J9" s="184">
        <v>1</v>
      </c>
      <c r="K9" s="140">
        <f>SUM(H9:J9)</f>
        <v>1</v>
      </c>
      <c r="L9" s="141">
        <f t="shared" si="0"/>
        <v>1</v>
      </c>
      <c r="M9" s="184">
        <v>1</v>
      </c>
      <c r="N9" s="185"/>
      <c r="O9" s="186"/>
      <c r="P9" s="144">
        <f>SUM(M9:O9)</f>
        <v>1</v>
      </c>
      <c r="Q9" s="145">
        <f t="shared" si="1"/>
        <v>2</v>
      </c>
      <c r="R9" s="186"/>
      <c r="S9" s="186"/>
      <c r="T9" s="186"/>
      <c r="U9" s="176"/>
      <c r="V9" s="178">
        <f t="shared" si="2"/>
        <v>2</v>
      </c>
    </row>
    <row r="10" spans="1:22" ht="15">
      <c r="A10" s="336"/>
      <c r="B10" s="338"/>
      <c r="C10" s="9" t="s">
        <v>11</v>
      </c>
      <c r="D10" s="23"/>
      <c r="E10" s="23"/>
      <c r="F10" s="73"/>
      <c r="G10" s="126"/>
      <c r="H10" s="70"/>
      <c r="I10" s="73"/>
      <c r="J10" s="70">
        <v>173.73</v>
      </c>
      <c r="K10" s="126">
        <f>SUM(H10:J10)</f>
        <v>173.73</v>
      </c>
      <c r="L10" s="130">
        <f t="shared" si="0"/>
        <v>173.73</v>
      </c>
      <c r="M10" s="70">
        <v>1969.49</v>
      </c>
      <c r="N10" s="72"/>
      <c r="O10" s="24"/>
      <c r="P10" s="127">
        <f>SUM(M10:O10)</f>
        <v>1969.49</v>
      </c>
      <c r="Q10" s="131">
        <f t="shared" si="1"/>
        <v>2143.22</v>
      </c>
      <c r="R10" s="24"/>
      <c r="S10" s="24"/>
      <c r="T10" s="24"/>
      <c r="U10" s="170"/>
      <c r="V10" s="166">
        <f t="shared" si="2"/>
        <v>2143.22</v>
      </c>
    </row>
    <row r="11" spans="1:22" ht="18.75" customHeight="1">
      <c r="A11" s="335">
        <v>4</v>
      </c>
      <c r="B11" s="337" t="s">
        <v>20</v>
      </c>
      <c r="C11" s="9" t="s">
        <v>12</v>
      </c>
      <c r="D11" s="23"/>
      <c r="E11" s="23"/>
      <c r="F11" s="73"/>
      <c r="G11" s="126"/>
      <c r="H11" s="70"/>
      <c r="I11" s="73"/>
      <c r="J11" s="70"/>
      <c r="K11" s="126"/>
      <c r="L11" s="130"/>
      <c r="M11" s="184">
        <v>2</v>
      </c>
      <c r="N11" s="185"/>
      <c r="O11" s="186">
        <v>2</v>
      </c>
      <c r="P11" s="144">
        <f>SUM(M11:O11)</f>
        <v>4</v>
      </c>
      <c r="Q11" s="145">
        <f t="shared" si="1"/>
        <v>4</v>
      </c>
      <c r="R11" s="186"/>
      <c r="S11" s="186"/>
      <c r="T11" s="186">
        <v>1</v>
      </c>
      <c r="U11" s="176">
        <f>SUM(R11:T11)</f>
        <v>1</v>
      </c>
      <c r="V11" s="178">
        <f t="shared" si="2"/>
        <v>5</v>
      </c>
    </row>
    <row r="12" spans="1:22" ht="15">
      <c r="A12" s="336"/>
      <c r="B12" s="338"/>
      <c r="C12" s="9" t="s">
        <v>11</v>
      </c>
      <c r="D12" s="23"/>
      <c r="E12" s="23"/>
      <c r="F12" s="73"/>
      <c r="G12" s="126"/>
      <c r="H12" s="70"/>
      <c r="I12" s="73"/>
      <c r="J12" s="70"/>
      <c r="K12" s="126"/>
      <c r="L12" s="130"/>
      <c r="M12" s="70">
        <v>12.54</v>
      </c>
      <c r="N12" s="72"/>
      <c r="O12" s="24">
        <v>12.54</v>
      </c>
      <c r="P12" s="127">
        <f>SUM(M12:O12)</f>
        <v>25.08</v>
      </c>
      <c r="Q12" s="131">
        <f t="shared" si="1"/>
        <v>25.08</v>
      </c>
      <c r="R12" s="24"/>
      <c r="S12" s="24"/>
      <c r="T12" s="24">
        <v>6.27</v>
      </c>
      <c r="U12" s="291">
        <f aca="true" t="shared" si="3" ref="U12:U22">SUM(R12:T12)</f>
        <v>6.27</v>
      </c>
      <c r="V12" s="166">
        <f t="shared" si="2"/>
        <v>31.349999999999998</v>
      </c>
    </row>
    <row r="13" spans="1:22" ht="18.75" customHeight="1">
      <c r="A13" s="297">
        <v>5</v>
      </c>
      <c r="B13" s="299" t="s">
        <v>44</v>
      </c>
      <c r="C13" s="5" t="s">
        <v>43</v>
      </c>
      <c r="D13" s="11"/>
      <c r="E13" s="11"/>
      <c r="F13" s="42"/>
      <c r="G13" s="126"/>
      <c r="H13" s="42"/>
      <c r="I13" s="42"/>
      <c r="J13" s="42"/>
      <c r="K13" s="126"/>
      <c r="L13" s="130"/>
      <c r="M13" s="42"/>
      <c r="N13" s="156">
        <v>11</v>
      </c>
      <c r="O13" s="150"/>
      <c r="P13" s="144">
        <f aca="true" t="shared" si="4" ref="P13:P22">SUM(M13:O13)</f>
        <v>11</v>
      </c>
      <c r="Q13" s="145">
        <f aca="true" t="shared" si="5" ref="Q13:Q21">L13+P13</f>
        <v>11</v>
      </c>
      <c r="R13" s="150"/>
      <c r="S13" s="150"/>
      <c r="T13" s="150"/>
      <c r="U13" s="176"/>
      <c r="V13" s="178">
        <f aca="true" t="shared" si="6" ref="V13:V21">Q13+U13</f>
        <v>11</v>
      </c>
    </row>
    <row r="14" spans="1:22" ht="15">
      <c r="A14" s="298"/>
      <c r="B14" s="300"/>
      <c r="C14" s="5" t="s">
        <v>11</v>
      </c>
      <c r="D14" s="11"/>
      <c r="E14" s="11"/>
      <c r="F14" s="42"/>
      <c r="G14" s="126"/>
      <c r="H14" s="42"/>
      <c r="I14" s="42"/>
      <c r="J14" s="42"/>
      <c r="K14" s="126"/>
      <c r="L14" s="130"/>
      <c r="M14" s="42"/>
      <c r="N14" s="110">
        <v>291.02</v>
      </c>
      <c r="O14" s="12"/>
      <c r="P14" s="127">
        <f t="shared" si="4"/>
        <v>291.02</v>
      </c>
      <c r="Q14" s="131">
        <f t="shared" si="5"/>
        <v>291.02</v>
      </c>
      <c r="R14" s="12"/>
      <c r="S14" s="12"/>
      <c r="T14" s="12"/>
      <c r="U14" s="176"/>
      <c r="V14" s="166">
        <f t="shared" si="6"/>
        <v>291.02</v>
      </c>
    </row>
    <row r="15" spans="1:22" ht="18.75" customHeight="1">
      <c r="A15" s="297">
        <v>6</v>
      </c>
      <c r="B15" s="299" t="s">
        <v>45</v>
      </c>
      <c r="C15" s="5" t="s">
        <v>43</v>
      </c>
      <c r="D15" s="11"/>
      <c r="E15" s="11"/>
      <c r="F15" s="42"/>
      <c r="G15" s="126"/>
      <c r="H15" s="42"/>
      <c r="I15" s="42"/>
      <c r="J15" s="42"/>
      <c r="K15" s="126"/>
      <c r="L15" s="130"/>
      <c r="M15" s="42"/>
      <c r="N15" s="156">
        <v>1</v>
      </c>
      <c r="O15" s="150"/>
      <c r="P15" s="144">
        <f t="shared" si="4"/>
        <v>1</v>
      </c>
      <c r="Q15" s="145">
        <f t="shared" si="5"/>
        <v>1</v>
      </c>
      <c r="R15" s="150"/>
      <c r="S15" s="150"/>
      <c r="T15" s="150"/>
      <c r="U15" s="176"/>
      <c r="V15" s="178">
        <f t="shared" si="6"/>
        <v>1</v>
      </c>
    </row>
    <row r="16" spans="1:22" ht="15">
      <c r="A16" s="298"/>
      <c r="B16" s="300"/>
      <c r="C16" s="5" t="s">
        <v>11</v>
      </c>
      <c r="D16" s="11"/>
      <c r="E16" s="11"/>
      <c r="F16" s="42"/>
      <c r="G16" s="126"/>
      <c r="H16" s="42"/>
      <c r="I16" s="42"/>
      <c r="J16" s="42"/>
      <c r="K16" s="126"/>
      <c r="L16" s="130"/>
      <c r="M16" s="42"/>
      <c r="N16" s="48">
        <v>21.87</v>
      </c>
      <c r="O16" s="12"/>
      <c r="P16" s="127">
        <f t="shared" si="4"/>
        <v>21.87</v>
      </c>
      <c r="Q16" s="131">
        <f t="shared" si="5"/>
        <v>21.87</v>
      </c>
      <c r="R16" s="12"/>
      <c r="S16" s="12"/>
      <c r="T16" s="12"/>
      <c r="U16" s="176"/>
      <c r="V16" s="166">
        <f t="shared" si="6"/>
        <v>21.87</v>
      </c>
    </row>
    <row r="17" spans="1:22" ht="15">
      <c r="A17" s="297">
        <v>7</v>
      </c>
      <c r="B17" s="299" t="s">
        <v>59</v>
      </c>
      <c r="C17" s="5" t="s">
        <v>41</v>
      </c>
      <c r="D17" s="11"/>
      <c r="E17" s="11"/>
      <c r="F17" s="42"/>
      <c r="G17" s="126"/>
      <c r="H17" s="42"/>
      <c r="I17" s="42"/>
      <c r="J17" s="42"/>
      <c r="K17" s="126"/>
      <c r="L17" s="130"/>
      <c r="M17" s="42"/>
      <c r="N17" s="48"/>
      <c r="O17" s="150">
        <v>10</v>
      </c>
      <c r="P17" s="144">
        <f>O17</f>
        <v>10</v>
      </c>
      <c r="Q17" s="145">
        <f t="shared" si="5"/>
        <v>10</v>
      </c>
      <c r="R17" s="150"/>
      <c r="S17" s="150"/>
      <c r="T17" s="150"/>
      <c r="U17" s="176"/>
      <c r="V17" s="241">
        <f t="shared" si="6"/>
        <v>10</v>
      </c>
    </row>
    <row r="18" spans="1:22" ht="15">
      <c r="A18" s="298"/>
      <c r="B18" s="300"/>
      <c r="C18" s="5" t="s">
        <v>11</v>
      </c>
      <c r="D18" s="11"/>
      <c r="E18" s="11"/>
      <c r="F18" s="42"/>
      <c r="G18" s="126"/>
      <c r="H18" s="42"/>
      <c r="I18" s="42"/>
      <c r="J18" s="42"/>
      <c r="K18" s="126"/>
      <c r="L18" s="130"/>
      <c r="M18" s="42"/>
      <c r="N18" s="48"/>
      <c r="O18" s="12">
        <v>703.46</v>
      </c>
      <c r="P18" s="127">
        <f>O18</f>
        <v>703.46</v>
      </c>
      <c r="Q18" s="131">
        <f t="shared" si="5"/>
        <v>703.46</v>
      </c>
      <c r="R18" s="12"/>
      <c r="S18" s="12"/>
      <c r="T18" s="12"/>
      <c r="U18" s="176"/>
      <c r="V18" s="166">
        <f t="shared" si="6"/>
        <v>703.46</v>
      </c>
    </row>
    <row r="19" spans="1:22" ht="18">
      <c r="A19" s="297">
        <v>8</v>
      </c>
      <c r="B19" s="295" t="s">
        <v>34</v>
      </c>
      <c r="C19" s="41" t="s">
        <v>43</v>
      </c>
      <c r="D19" s="11"/>
      <c r="E19" s="11"/>
      <c r="F19" s="42"/>
      <c r="G19" s="126"/>
      <c r="H19" s="42"/>
      <c r="I19" s="42"/>
      <c r="J19" s="42"/>
      <c r="K19" s="126"/>
      <c r="L19" s="130"/>
      <c r="M19" s="42"/>
      <c r="N19" s="48"/>
      <c r="O19" s="12"/>
      <c r="P19" s="127"/>
      <c r="Q19" s="131"/>
      <c r="R19" s="12"/>
      <c r="S19" s="12"/>
      <c r="T19" s="12">
        <v>0.8</v>
      </c>
      <c r="U19" s="290">
        <f t="shared" si="3"/>
        <v>0.8</v>
      </c>
      <c r="V19" s="292">
        <f t="shared" si="6"/>
        <v>0.8</v>
      </c>
    </row>
    <row r="20" spans="1:22" ht="15">
      <c r="A20" s="298"/>
      <c r="B20" s="296"/>
      <c r="C20" s="36" t="s">
        <v>11</v>
      </c>
      <c r="D20" s="11"/>
      <c r="E20" s="11"/>
      <c r="F20" s="42"/>
      <c r="G20" s="126"/>
      <c r="H20" s="42"/>
      <c r="I20" s="42"/>
      <c r="J20" s="42"/>
      <c r="K20" s="126"/>
      <c r="L20" s="130"/>
      <c r="M20" s="42"/>
      <c r="N20" s="48"/>
      <c r="O20" s="12"/>
      <c r="P20" s="127"/>
      <c r="Q20" s="131"/>
      <c r="R20" s="12"/>
      <c r="S20" s="12"/>
      <c r="T20" s="12">
        <v>4.07</v>
      </c>
      <c r="U20" s="291">
        <f t="shared" si="3"/>
        <v>4.07</v>
      </c>
      <c r="V20" s="166">
        <f t="shared" si="6"/>
        <v>4.07</v>
      </c>
    </row>
    <row r="21" spans="1:22" ht="18.75" customHeight="1">
      <c r="A21" s="52">
        <v>9</v>
      </c>
      <c r="B21" s="13" t="s">
        <v>38</v>
      </c>
      <c r="C21" s="5" t="s">
        <v>11</v>
      </c>
      <c r="D21" s="11"/>
      <c r="E21" s="11"/>
      <c r="F21" s="42"/>
      <c r="G21" s="126"/>
      <c r="H21" s="42"/>
      <c r="I21" s="42">
        <v>56.35</v>
      </c>
      <c r="J21" s="42">
        <v>44</v>
      </c>
      <c r="K21" s="126">
        <f>SUM(H21:J21)</f>
        <v>100.35</v>
      </c>
      <c r="L21" s="130">
        <f>G21+K21</f>
        <v>100.35</v>
      </c>
      <c r="M21" s="42"/>
      <c r="N21" s="110">
        <v>188</v>
      </c>
      <c r="O21" s="12"/>
      <c r="P21" s="127">
        <f t="shared" si="4"/>
        <v>188</v>
      </c>
      <c r="Q21" s="131">
        <f t="shared" si="5"/>
        <v>288.35</v>
      </c>
      <c r="R21" s="12"/>
      <c r="S21" s="12"/>
      <c r="T21" s="12">
        <v>123.98</v>
      </c>
      <c r="U21" s="291">
        <f t="shared" si="3"/>
        <v>123.98</v>
      </c>
      <c r="V21" s="166">
        <f t="shared" si="6"/>
        <v>412.33000000000004</v>
      </c>
    </row>
    <row r="22" spans="1:22" ht="14.25">
      <c r="A22" s="6"/>
      <c r="B22" s="270" t="s">
        <v>13</v>
      </c>
      <c r="C22" s="6" t="s">
        <v>11</v>
      </c>
      <c r="D22" s="19"/>
      <c r="E22" s="19"/>
      <c r="F22" s="19">
        <f>F8+F10+F12+F14+F16+F21+F6</f>
        <v>226.49</v>
      </c>
      <c r="G22" s="198">
        <f>SUM(D22:F22)</f>
        <v>226.49</v>
      </c>
      <c r="H22" s="19"/>
      <c r="I22" s="19">
        <f>I8+I10+I12+I14+I16+I21+I6</f>
        <v>717.7900000000001</v>
      </c>
      <c r="J22" s="19">
        <f>J8+J10+J12+J14+J16+J21+J6</f>
        <v>217.73</v>
      </c>
      <c r="K22" s="198">
        <f>SUM(H22:J22)</f>
        <v>935.5200000000001</v>
      </c>
      <c r="L22" s="203">
        <f>G22+K22</f>
        <v>1162.0100000000002</v>
      </c>
      <c r="M22" s="19">
        <f>M8+M10+M12+M14+M16+M21+M6</f>
        <v>1982.03</v>
      </c>
      <c r="N22" s="19">
        <f>N8+N10+N12+N14+N16+N21+N6</f>
        <v>500.89</v>
      </c>
      <c r="O22" s="19">
        <f>O8+O10+O12+O14+O16+O21+O6+O18</f>
        <v>716</v>
      </c>
      <c r="P22" s="199">
        <f t="shared" si="4"/>
        <v>3198.92</v>
      </c>
      <c r="Q22" s="202">
        <f>L22+P22</f>
        <v>4360.93</v>
      </c>
      <c r="R22" s="19"/>
      <c r="S22" s="19"/>
      <c r="T22" s="19">
        <f>T12+T20+T21</f>
        <v>134.32</v>
      </c>
      <c r="U22" s="293">
        <f t="shared" si="3"/>
        <v>134.32</v>
      </c>
      <c r="V22" s="201">
        <f>Q22+U22</f>
        <v>4495.25</v>
      </c>
    </row>
  </sheetData>
  <sheetProtection/>
  <mergeCells count="22">
    <mergeCell ref="B13:B14"/>
    <mergeCell ref="B7:B8"/>
    <mergeCell ref="A9:A10"/>
    <mergeCell ref="B9:B10"/>
    <mergeCell ref="A15:A16"/>
    <mergeCell ref="B15:B16"/>
    <mergeCell ref="A2:A3"/>
    <mergeCell ref="B2:B3"/>
    <mergeCell ref="A4:F4"/>
    <mergeCell ref="A5:A6"/>
    <mergeCell ref="B5:B6"/>
    <mergeCell ref="A7:A8"/>
    <mergeCell ref="A19:A20"/>
    <mergeCell ref="B19:B20"/>
    <mergeCell ref="A1:V1"/>
    <mergeCell ref="D2:V2"/>
    <mergeCell ref="C2:C3"/>
    <mergeCell ref="A13:A14"/>
    <mergeCell ref="A11:A12"/>
    <mergeCell ref="A17:A18"/>
    <mergeCell ref="B17:B18"/>
    <mergeCell ref="B11:B12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PTONEW</dc:creator>
  <cp:keywords/>
  <dc:description/>
  <cp:lastModifiedBy>PTONEW</cp:lastModifiedBy>
  <cp:lastPrinted>2013-01-24T10:02:54Z</cp:lastPrinted>
  <dcterms:created xsi:type="dcterms:W3CDTF">2012-08-24T03:04:56Z</dcterms:created>
  <dcterms:modified xsi:type="dcterms:W3CDTF">2013-01-25T12:04:15Z</dcterms:modified>
  <cp:category/>
  <cp:version/>
  <cp:contentType/>
  <cp:contentStatus/>
</cp:coreProperties>
</file>