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05" activeTab="24"/>
  </bookViews>
  <sheets>
    <sheet name="Кр,15" sheetId="1" r:id="rId1"/>
    <sheet name="Кр,15а" sheetId="2" r:id="rId2"/>
    <sheet name="Кр,17" sheetId="3" r:id="rId3"/>
    <sheet name="Кр,18" sheetId="4" r:id="rId4"/>
    <sheet name="Кр,19" sheetId="5" r:id="rId5"/>
    <sheet name="Пер,10" sheetId="6" r:id="rId6"/>
    <sheet name="Пер,11" sheetId="7" r:id="rId7"/>
    <sheet name="Пер,13" sheetId="8" r:id="rId8"/>
    <sheet name="Пер,17" sheetId="9" r:id="rId9"/>
    <sheet name="Пер,19" sheetId="10" r:id="rId10"/>
    <sheet name="Пер,3" sheetId="11" r:id="rId11"/>
    <sheet name="Пер,4" sheetId="12" r:id="rId12"/>
    <sheet name="Пер,4а" sheetId="13" r:id="rId13"/>
    <sheet name="Пер,5" sheetId="14" r:id="rId14"/>
    <sheet name="Пер,6" sheetId="15" r:id="rId15"/>
    <sheet name="Пер,6а" sheetId="16" r:id="rId16"/>
    <sheet name="Пер,7" sheetId="17" r:id="rId17"/>
    <sheet name="Пер,8" sheetId="18" r:id="rId18"/>
    <sheet name="Пер,9" sheetId="19" r:id="rId19"/>
    <sheet name="Стр,2" sheetId="20" r:id="rId20"/>
    <sheet name="Стр,12" sheetId="21" r:id="rId21"/>
    <sheet name="Стр,4а" sheetId="22" r:id="rId22"/>
    <sheet name="Стр,8" sheetId="23" r:id="rId23"/>
    <sheet name="Стр,8а" sheetId="24" r:id="rId24"/>
    <sheet name="Стр,9" sheetId="25" r:id="rId25"/>
  </sheets>
  <definedNames/>
  <calcPr fullCalcOnLoad="1"/>
</workbook>
</file>

<file path=xl/sharedStrings.xml><?xml version="1.0" encoding="utf-8"?>
<sst xmlns="http://schemas.openxmlformats.org/spreadsheetml/2006/main" count="1304" uniqueCount="460">
  <si>
    <t>Отчет</t>
  </si>
  <si>
    <t>ООО «Оршанский жилкомсервис»</t>
  </si>
  <si>
    <t>по предоставленным услугам, работам</t>
  </si>
  <si>
    <t>по управлению, содержанию и текущему ремонту</t>
  </si>
  <si>
    <t>общего имущества многоквартирного дома</t>
  </si>
  <si>
    <t>за период с 01.01.2013г. по 31.12.2013г.</t>
  </si>
  <si>
    <t>пгт.Оршанка, ул. Крупина, д. 15</t>
  </si>
  <si>
    <t>Общая площадь жилых помещений МКД, квм</t>
  </si>
  <si>
    <t>№ п/п</t>
  </si>
  <si>
    <t>Наименование услуг</t>
  </si>
  <si>
    <t>Начислено, рублей</t>
  </si>
  <si>
    <t>Оплачено, рублей</t>
  </si>
  <si>
    <t>Выполнено, рублей</t>
  </si>
  <si>
    <t>Услуги по содержанию имущества, всего</t>
  </si>
  <si>
    <t>янв</t>
  </si>
  <si>
    <t>Очистка канализационной сети,  разборка и сборка канализационных труб,  осмотр протечки санприборов, ремонт групповых щитков, смена кранов водоразборных, удаление снега и наледи с кровли,ремонт силового предохранительного шкафа, прочистка вентиляционных каналов,смена прокладок кранов,снятие показаний электросчетчиков</t>
  </si>
  <si>
    <t>фев</t>
  </si>
  <si>
    <t>Удаление снега и наледи с кровли, сбивка сосулек, прочистка воронки и труб наружного водостока,  ремонт групплвых щитков, снятие показаний электросчетчиков, очистка канализационной сети внутренней, осмотр протечек санприборов, омотр теплового узла, помещения чердака, слив и наполнение водой системы отопления с осмотром системы</t>
  </si>
  <si>
    <t>мар</t>
  </si>
  <si>
    <t xml:space="preserve"> удаление снега и наледи, осмотр оборудования подвала,  технический осмотр электрооборудования</t>
  </si>
  <si>
    <t>апр</t>
  </si>
  <si>
    <t>Ремонт групповых электрощитков без ремонта автоматов, снятие показаний электросчетчиков, очистка канализационной сети внутренней, смена прокладок кранов водоразборных, удаление воздуха из системы отопления, осмотр протечек санприборов</t>
  </si>
  <si>
    <t>май</t>
  </si>
  <si>
    <t>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 осмотр инженерных сетей теплового узла</t>
  </si>
  <si>
    <t>июн</t>
  </si>
  <si>
    <t>Осмотр системы водоснабжения, трубопроводов внутренней канализации, протечек санприборов Снятие показаний электросчетчиков,  очистка канализационной внутренней сети, смена прокладок вентилей д.20 мм</t>
  </si>
  <si>
    <t>июл</t>
  </si>
  <si>
    <t>Снятие показаний электросчетчиков,  установка заглушек д. До 100 мм, опрессовка систем отопления и водоснабжения, установка манометров  после поверки,  демонтаж,прочистка и установка элеваторов, смена с изготовлением сопла</t>
  </si>
  <si>
    <t>авг</t>
  </si>
  <si>
    <t>Снятие показаний электросчетчиков, ремонт задвижек д.50 мм без снятия с места, демонтаж, прочистка и установка грязевиков д.57 мм  ,очистка канализационной сети внутренней, осмотр конструкций кровли на чердаке, профилактический осмотр электросети, ремонт вентилей муфтовых д.до 32 мм</t>
  </si>
  <si>
    <t>сен</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</si>
  <si>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смена прокладок вентилей  д.до 32 мм</t>
  </si>
  <si>
    <t>окт</t>
  </si>
  <si>
    <t>Снятие показаний электросчетчиков, осмотр трубопроводов отопления, внутренней канализации, ХВС, очистка канализационной внутреннй сети, смена патронов , ремонт групповых электрощитков без ремонта автоматов</t>
  </si>
  <si>
    <t>ноя</t>
  </si>
  <si>
    <t>Снятие показаний электросчетчиков, осмотр трубопроводов внутренней канализации,   очистка канализационной внутренней сети, опломбировка электросчетчиков, смазка дверных навесов и замков входных в подъезды</t>
  </si>
  <si>
    <t>дек</t>
  </si>
  <si>
    <t>Снятие показаний электросчетчиков, осмотр трубопроводов внутренней канализации, ХВС и отопления, осмотр конструкций кровли на чердаке,  осмотр подвального помещения, технический осмотр электрооборудования, очистка кровли от снега и наледи, сбивка сосулек, смена дверных приборов замки накладные</t>
  </si>
  <si>
    <t>Услуги по текущему ремонту, всего</t>
  </si>
  <si>
    <t>Смена вентилей и клапанов муфтовых диам.до 20мм, смена чугунных труб канализации д. 50 мм на полиэтиленовые, установка дверного доводчика к метал.дверям</t>
  </si>
  <si>
    <t>Смена вентилей и клапанов обратных муфтовых д.20 мм,,сгонов д.20 мм, кранов пробко-спускных, чугунных труб канализации д.100 мм на полиэтиленовые д.110 мм</t>
  </si>
  <si>
    <t>Смена вентилей и клапанов обратных муфтовых д. 20 мм, сгонов д.20 мм, стальных трубопроводов д.40 мм</t>
  </si>
  <si>
    <t>Смена вентилей муфтовых обратных д. 20 мм,  электропровода АПВ-16, пробко-спускных кранов</t>
  </si>
  <si>
    <t>Смена обделок из листовой стали примыканий вентшахт. Смена электропровода 2*2,5. улучшенная масляная окраска стен за 2 раза тамбуров с расчисткой старой краски более 35%</t>
  </si>
  <si>
    <t>Смена обделок из листовой стали примыканий к каменным стенам вентшахт</t>
  </si>
  <si>
    <t>Масляная окраска стальных труб в тепловом узле за 1 раз, смена 3-х ходовых кранов, смена задвижек  д.50 мм</t>
  </si>
  <si>
    <t>Смена вентилей и клапанов муфтовых д.20 мм, ремонт изоляции трубопроводов д. 180 мм, разборка трубопроводов канализации из чугунных труб д.50 мм, прокладка трубопроводов канализации из п/э труб д.50 мм, смена обделок из листовой стали к каменным стенам вентшахт, масляная окраска скамеек у подъездов</t>
  </si>
  <si>
    <t>Смена вентилей и клапанов д.15 мм, смена сгонов у трубопроводов д.15 мм</t>
  </si>
  <si>
    <t>Смена обделок из листовой стали примыканий к стенам вентшахт</t>
  </si>
  <si>
    <t>Разборка чугун.труб канализации д.100 мм, установка п/э фасонных частей переходов, смена муфт</t>
  </si>
  <si>
    <t>Услуги по управлению</t>
  </si>
  <si>
    <t>заключение договоров и соглашений по бюджетному финансированию с ресурсоснабжающими организациями, содержание службы регистрационного учета граждан, начисление и сбор платы за содержание и ремонт общего имущества и коммунальные услуги, работа с должниками, доставка счет квитанций, снятие показаний счетчиков,  хранение и ведение технической документации по МКД</t>
  </si>
  <si>
    <t>Обслуживание внутридом.газ.оборудования</t>
  </si>
  <si>
    <t>Вывоз и утилизация ТБО</t>
  </si>
  <si>
    <t>Итого</t>
  </si>
  <si>
    <t>Задолженность жителей МКД, руб.</t>
  </si>
  <si>
    <t>Директор ООО «Оршанский жилкомсервис»                                  Клюкин Ю.А.</t>
  </si>
  <si>
    <t>пгт.Оршанка, ул. Крупина, д. 15А</t>
  </si>
  <si>
    <t>Очистка канализационной сети,  разборка и сборка канализационных труб,  ремонт групповых щитков, смена водомеров, очистка кровли от снега и наледи</t>
  </si>
  <si>
    <t>Очистка канализационной сети, разборка и сборка канализационных труб, осмотр теплового узла, осмотр помещения чердака, подвала,  удаление снега и наледи, сбивка сосулек, ремонт вентилей муфтовых д.20 мм, ремонт групповых щитков, снятие показаний электросчетчиков</t>
  </si>
  <si>
    <t xml:space="preserve"> удаление снега и наледи, осмотр оборудования подвала, ремонт групповых щитков, технический осмотр электрооборудования,  ремонт дверных приборов замки врезные,  снятие показаний электросчетчиков, ремонт внутренних трубопроводов из чугунных канализационных труб д. 100мм</t>
  </si>
  <si>
    <t>Ремонт групповых электрощитков без ремонта автоматов, снятие показаний электросчетчиков, очистка канализационной сети внутренней, очистка кровли от снега и наледи, прочистка вентканалов</t>
  </si>
  <si>
    <t>Снятие показаний электросчетчиков,ремонт групповых электрощитков на лестничной клетке без ремонта автоматов</t>
  </si>
  <si>
    <t>Снятие показаний электросчетчиков, ремонт задвижек д.50 мм без снятия с места, демонтаж, прочистка и установка грязевиков д.57 мм, очистка канализационной сети внутренней, профилактический осмотр электросети</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</si>
  <si>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t>
  </si>
  <si>
    <t>Снятие показаний электросчетчиков, выпуск воздуха из системы отопления, очистка канализационной внутреннй сети, ремонт задвижек д.100 мм без снятия с места, ремонт групповых электрощитков без ремонта автоматов, демонтаж и монтаж обратно элеваторов с увеличением сопла</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</si>
  <si>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t>
  </si>
  <si>
    <t>Снятие показаний электросчетчиков, осмотр трубопроводов внутренней канализации, ХВС и отопления, осмотр конструкций кровли на чердаке,  осмотр подвального помещения, технический осмотр электрооборудования, очистка кровли от снега и наледи, сбивка сосулек, очистка канализационной внутренней сети</t>
  </si>
  <si>
    <t>Установка дверного доводчика к метал.дверям</t>
  </si>
  <si>
    <t>Смена вентилей и клапанов обратных муфтовых д.50 мм, 20 мм, чугунных труб канализации д.100 мм на полиэтиленовые д.110 мм</t>
  </si>
  <si>
    <t>Смена электропровода 2*2,5</t>
  </si>
  <si>
    <t>Смена муфт у трубопроводов д. 15 мм</t>
  </si>
  <si>
    <t>Смена обделок из листовой стали примыканий вентшахт. Смена внутренних трубопроводов из стальных труб д. 15 мм , улучшенная масляная окраска стен за 2 раза тамбуров с расчисткой старой краски более 35%</t>
  </si>
  <si>
    <t>Масляная окраска стальных труб в тепловом узле за 1 раз, смена 3-х ходовых кранов, смена задвижек  д.50 мм, смена  п/э канализационных труб д.100 мм</t>
  </si>
  <si>
    <t xml:space="preserve"> Ремонт изоляции трубопроводов д. 180 мм,  смена обделок из листовой стали к каменным стенам вентшахт, масляная окраска скамеек у подъездов, смена дверных приборов петли</t>
  </si>
  <si>
    <t>Разборка трубопроводов из чугунных канализационных труб д.50 мм стояка, прокладка трубопроводов канализации из п/э труб д.50 мм стояка, врезка в действующие внутренние сети канализации д.50 мм</t>
  </si>
  <si>
    <t>Разборка чугун.труб канализации д.50 мм, установка п/э фасонных частей манжет, переходов</t>
  </si>
  <si>
    <t>пгт.Оршанка, ул. Крупина, д. 17</t>
  </si>
  <si>
    <t xml:space="preserve"> Ремонт групповых щитков, очистка канализационной сети, удаление снега и наледи с кровли, разборка и сборка канализационных труб, опломбирование электросчетчиков, снятие показаний электросчетчиков</t>
  </si>
  <si>
    <t>Осмотр теплового узла, осмотр протечки санприборов, , удаление снега и наледи, прочистка воронки наружного водостока, смена прокладок кранов водоразборных, очистка канализационной сети внутренней, ремонт внутренних трубопроводов из чугунных канализационных труб д. 100 мм</t>
  </si>
  <si>
    <t xml:space="preserve"> удаление снега и наледи, отключение подачи воды из системы отопления и заполнение обратно,  удаление воздуха из системы отопления, очистка канализационной сети, проверка на прогрев отопительных риборов с регулировкой, ремонт сгонов д. 32 мм</t>
  </si>
  <si>
    <t>Ремонт групповых электрощитков без ремонта автоматов, снятие показаний электросчетчиков, очистка канализационной сети внутренней, откачка воды из подвала и теплового узла насосом, разборка и сборка внутренних трубопроводов канализации из чугунных труб д.110 мм</t>
  </si>
  <si>
    <t>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 осмотр инженерных сетей теплового узла, осмотр кровли, откачка воды из подвала насосом</t>
  </si>
  <si>
    <t>Осмотр системы водоснабжения, нутренних трубопроводов канализации, технический осмотр электрооборудования. Снятие показаний электросчетчиков, ремонт групповых щитков на лестничной клетке без ремонта автоматов, очистка канализационной внутренней сети, разборка и сборка внутренних трубопроводов из чугунных труб канлизации д.100 мм</t>
  </si>
  <si>
    <t>Снятие показаний электросчетчиков,  установка заглушек д. До 100 мм, опрессовка систем отопления и водоснабжения, установка манометров  после поверки</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</si>
  <si>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элеватора,очистка канализационной сети внутренней,  чеканка трубопроводов из чугунных каналтзационных труб д.100 мм</t>
  </si>
  <si>
    <t>Снятие показаний электросчетчиков, выпуск воздуха из системы отопления,   ремонт задвижек д. До 100 мм со снятием с места, установка шайбы д.до 100 мм трубопроводов,   водоотлив из подвала электронасосами</t>
  </si>
  <si>
    <t>Снятие показаний электросчетчиков, выпуск воздуха из системы отопления, осмотр трубопроводов  внутренней канализации, ремонт групповых электрощитков без ремонта автоматов</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</si>
  <si>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 водоотлив из подвала электронасосами</t>
  </si>
  <si>
    <t xml:space="preserve">Снятие показаний электросчетчиков, осмотр трубопроводов внутренней канализации, ХВС и отопления, осмотр конструкций кровли на чердаке,  осмотр подвального помещения, технический осмотр электрооборудования, очистка кровли от снега и наледи, сбивка сосулек, </t>
  </si>
  <si>
    <t>Смена сгонов д. 20 мм, перетирка штукатурки внутренних помещений, окраска клеевая простая,улучшенная масляная окраска стен, окон, деревянных поручней, плинтусов, торцов лестничных маршей, метал.решеток, труб стальных, электрощитов, покрытие поверхностей грунтовкой</t>
  </si>
  <si>
    <t>Смена вентилей и клапанов обратных муфтовых д. 32 мм, кранов «Маевского» д.8 мм,разборка трубопроводов из чугунных труб канализации, прокладка трубопроводов канализации из п/э труб д.110</t>
  </si>
  <si>
    <t>Смена обделок из листовой стали примыканий вентшахт, улучшенная масляная окраска стен за 2 раза тамбуров с расчисткой старой краски более 35%, дверей за 2 раза входных в подъезд</t>
  </si>
  <si>
    <t>Масляная окраска стальных труб в тепловом узле за 1 раз, смена 3-х ходовых кранов, смена п/э канализационных труб д.100 мм, смена эл. Автоматов в элетрощитках, смена обделок из листовой стали примыканий к стенам ветшахт, промазка фальцев и свищей в покрытии из стали герметиком</t>
  </si>
  <si>
    <t>Изоляция трубопроводов,  смена вентилей и клапанов</t>
  </si>
  <si>
    <t>Смена кранов «Маевского», масляная окраска скамеек у подъездов</t>
  </si>
  <si>
    <t>Смена вентилей и клапанов д.15 мм, смена  обделок из листовой стали примыканий к стенам вентшахт, ремонт отдельных мест кровли из асбоцементных листов</t>
  </si>
  <si>
    <t>Смена вентилей и клапанов обратных муфтовых д.32 мм, смена сгонов д.25 мм</t>
  </si>
  <si>
    <t>Разборка чугун.труб канализации д.50 мм, установка п/э фасонных частей отвода, смена внутренних трубопроводов из стальных труб д. 15 мм</t>
  </si>
  <si>
    <t>пгт.Оршанка, ул. Крупина, д. 18</t>
  </si>
  <si>
    <t>Очистка канализационной сети внутренней, снятие показаний электросчетчиков, очистка кровли от снега и наледи</t>
  </si>
  <si>
    <t>Разборка обшивки стен деревянных,  каркаса из брусьев,установка каркаса из брусьев, облицовка стен листами ГВЛВ, ремонт деревянных перекрытий со сменой подборов из досок</t>
  </si>
  <si>
    <t>пгт.Оршанка, ул. Крупина, д. 19</t>
  </si>
  <si>
    <t>Очистка канализационной сети,  разборка и сборка канализационных труб, чеканка стыков кан.труб,  ремонт групповых щитков, прочистка воронки наружного водостока, смена прокладок кранов водоразборных, очистка кровли от снега и наледи, смена кранов водоразборных, смена патронов, ремонт силового предохранительного шкафа, ремонт вентилей муфтовых д.20мм, снятие показаний электросчетчиков,опломбирование водосчетчиков</t>
  </si>
  <si>
    <t>Очистка канализационной сети, ,осмотр помещения подвала, осмотр теплового узла, ремонт внутренних трубопроводов из чугунных канализационных труб, смена прокладок кранов , смена дверных  приборов пружины, удаление снега и наледи с кровли, прочистка вент.каналов,  ремонт светильников с лампами накаливания, ремонт вентилей муфтовых д.20 мм, удаление воздуха из системы водоснабжения и отопления, ремонт групповых щитков, проверка водосчетчиков д.до25 мм, проверка на прогрев отопительных приборов с регулировкой, снятие показаний электросчетчиков</t>
  </si>
  <si>
    <t xml:space="preserve"> отключение подачи воды системы  отопления и заполнение обратно,  удаление воздуха из системы отопления, осмотр оборудования подвала, ремонт внутренних трубопроводов из чугунных канализационных труб д. 100 мм,  прочистка воронки наружного водостока,   удаление снега и наледи, ремонт электросчетчиков, ремонт групповых щитков, снятие показаний электросчетчиков, осмотр протечек санприборов</t>
  </si>
  <si>
    <t>Очистка канализационной сети внутренней, снятие показаний электросчетчиков, разборка и сборка внутренних трубопроводов канализации из чугунных труб д.110 мм, смена пркладок кранов водоразборных,осмотр протечек санприборов, смена кранов водоразборных</t>
  </si>
  <si>
    <t>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 осмотр инженерных сетей теплового узла, осмотр кровли, ремонт вентилей и клапанов обратных муфтовых д.20 мм</t>
  </si>
  <si>
    <t>Осмотр протечек санприборов, смена сгонов д.20 мм у трубопроводов. Снятие показаний электросчетчиков, ремонт групповых щитков на лестничной клетке без ремонта автоматов, очистка канализационной внутренней сети,разборка  и сборка внутренних трубопроводов из чугунных труб канализации д.100 мм</t>
  </si>
  <si>
    <t>Снятие показаний электросчетчиков, ремонт задвижек д.50 мм без снятия с места, демонтаж, прочистка и установка грязевиков д.57 мм, очистка канализационной сети внутренней,  смена сгонов у трубопроводов д.20 мм</t>
  </si>
  <si>
    <t>Снятие показаний электросчетчиков, выпуск воздуха из системы отопления,  осмотр трубопроводов ХВС, осмотр трубопроводов канализации внутренней</t>
  </si>
  <si>
    <t>Снятие показаний электросчетчиков, выпуск воздуха из системы отопления, осмотр трубопроводов  внутренней канализации, отопления и ГВС, ХВС, ремонт групповых электрощитков без ремонта автоматов,очистка канализационной внутренней сети</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</si>
  <si>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 выпуск воздуха из системы отопления и ГВС, снятие показаний теплосчетчиков, осмотр трубопроводов отопления и ГВС</t>
  </si>
  <si>
    <t xml:space="preserve">Снятие показаний электросчетчиков, осмотр трубопроводов внутренней канализации, ГВС и отопления,   очистка кровли от снега и наледи, сбивка сосулек, очистка канализационной внутренней сети, снятие показаний теплосчетчиков, ремонт внутренних трубопроводов из чугунных труб канализационных д. 100 мм, смена выключателей, опломбирование электросчетчиков, смена автоматических выключателей, ремонт светильников с лампами накаливания, прочистка и прогрев труб водостока, выпуск воздуха из системы отопления </t>
  </si>
  <si>
    <t>Смена вентилей и клапанов муфтовых диам.до 20мм, 32 мм,внутренних стальных труб д. 25 мм, 57 мм</t>
  </si>
  <si>
    <t>Смена вентилей и клапанов обратных муфтовых д.20 мм,,сгонов д.20 мм, чугунных труб канализации д.100 мм на полиэтиленовые д.110 мм, задвижек д. 50 мм</t>
  </si>
  <si>
    <t>Смена вентилей и клапанов обратных муфтовых д. 20 мм, кранов «Маевского» д.8 мм</t>
  </si>
  <si>
    <t>Смена пробко-спускных кранов, дверных замков висячих, смена чугунных трубопроводов канализации д.50 мм и д.110 мм на п/ э трубопровод канализации, врезка в действующие сети канализации д.50 мм и д.110 мм, смена электрокабеля СИП 4,4*16 ТУ</t>
  </si>
  <si>
    <t>Разборка трубопровода из чугунных канализационных труб д.100 мм. Прокладка трубопровода канализации из п/э труб д.110 мм,врезка в действующую сеть канализации д.100 мм, смена вентилей д. 20 мм, смена электросчетчиков, приборов дверных замки висячие. Прокладка гофро-трубы, затягивание провода в гофру</t>
  </si>
  <si>
    <t>Смена вентилей муфтовых д.20 мм, смена внутренних трубопроводов из стальных труб д.15 мм и д.20 мм.Смена электрокабеля 2*2,5 мм</t>
  </si>
  <si>
    <t>Масляная окраска стальных труб в тепловом узле за 1 раз, смена 3-х ходовых кранов, смена п/э канализационных труб д.50 мм, смена задвижек д.50 мм, смена кран-буксы вентилей д.20 мм,  смена эл. Автоматов в элетрощитках, смена замка висячего в т.у.</t>
  </si>
  <si>
    <t>Изоляция трубопроводов,  смена внутренних трубопроводов из стальных труб д.20 мм</t>
  </si>
  <si>
    <t>Смена кранов «Маевского», масляная окраска скамеек у подъездов, смена внутренних трубопроводов из стальных труб д.20 мм, д.40 мм, смена вентилей муфтовых д.32 мм, смена обделок из листовой стали парапетов шириной до 1 м, смена существующих рулонных кровель на покрытия из наплавляемых материалов в 2 слоя, огрунтовка оснований из бетона под кровельный ковер битумной эмульсией, ремонт герметизации стыков панельных швов наружных герметиками и мастиками</t>
  </si>
  <si>
    <t>Смена вентилей и клапанов д.15 мм, смена пробкоспускных кранов, смена задвижек д.50 мм, смена воздушных кранов радиаторов,  смена внутренних трубопроводов из стальных труб д.20 мм,  ремонт  герметизации  швов наружных панельных стен герметиками и мастиками без прокладки упругой смена выключателей, смена провода 2*2,5 мм, смена рубильника до 250 А</t>
  </si>
  <si>
    <t>Разборка трубопроводов из чугунных канализационных труб д.100 мм , прокладка трубопроводов канализации из п/э труб д.100 мм , врезка в действующие внутренние сети канализации д.100 мм</t>
  </si>
  <si>
    <t>Демонтаж кабеля, смена внутренних трубопроводов из стальных труб д. 25 мм</t>
  </si>
  <si>
    <t>Обслуживание общед. прибора учета т/э</t>
  </si>
  <si>
    <t>пгт.Оршанка, ул. Первомайская, д. 10</t>
  </si>
  <si>
    <t>Очистка канализационной сети,  осмотр протечки санприборов,, чеканка стыков кан.труб, удаление снега и наледи с кровли, разборка и сборка канализационных труб, смена выключателей, ремонт групповых щитков, снятие показаний электросчетчиков, ремон калевки дверного полотна</t>
  </si>
  <si>
    <t xml:space="preserve">Осмотр протечек санприборов осмотр теплового узла,  осмотр помещения подвала, смена прокладок кранов, очистка канализационной сети,  смена патронов, смена кранов водоразборных, удаление снега и наледи, прочистка  вентканалов, снятие показаний электросчетчиков </t>
  </si>
  <si>
    <t xml:space="preserve"> удаление снега и наледи, осмотр оборудования подвала, откачка воды из подвала, технический осмотр электрооборудования, снятие показаний электросчетчиков</t>
  </si>
  <si>
    <t>Очистка канализационной сети внутренней, снятие показаний электросчетчиков,удаление воздуха из системы отопления и горячего водоснабжения, демонтаж элеватора,прочистка и установка обратно элеватора</t>
  </si>
  <si>
    <t>Снятие показаний электросчетчиков, ремонт групповых электрощитков на лестничной клетке без ремонта автоматов</t>
  </si>
  <si>
    <t>Снятие показаний электросчетчиков, ремонт задвижек д.50 мм без снятия с места, демонтаж, прочистка и установка грязевиков д.57 мм, очистка канализационной сети внутренней, опломбирование водосчетчиков диам.до 50 мм, мелкий  ремонт кровли из асбоцементных листов местами</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</si>
  <si>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очистка канализационной сети внутренней</t>
  </si>
  <si>
    <t>Снятие показаний электросчетчиков, выпуск воздуха из системы отопления, осмотр трубопроводов  внутренней канализации, отопления и ГВС, ХВС, ремонт групповых электрощитков без ремонта автоматов</t>
  </si>
  <si>
    <t>Снятие показаний электросчетчиков, осмотр трубопроводов внутренней канализации,   очистка канализационной внутренней сети, осмотр трубопроводов отопления и ГВС, дезинфекция подвала</t>
  </si>
  <si>
    <t>Снятие показаний электросчетчиков, осмотр трубопроводов внутренней канализации, ГВС и отопления,   очистка кровли от снега и наледи, сбивка сосулек, очистка канализационной внутренней сети, крепление кабеля, осмотр канструкций кровли на чердаке, осмотр подвального помещения, технический осмотр электрооборудования</t>
  </si>
  <si>
    <t>Смена вентилей муфтовых обратных д. 20 мм</t>
  </si>
  <si>
    <t>Масляная окраска стальных труб в тепловом узле за 1 раз, смена 3-х ходовых кранов</t>
  </si>
  <si>
    <t>Изоляция трубопроводов,  смена вентилей и клапанов д.25 мм, устройство обрешетки сплошной из досок над вентшахтами, устройство покрытия из линокрома досок над вентшахтами</t>
  </si>
  <si>
    <t>Смена кранов «Маевского», масляная окраска скамеек у подъездов, смена внутренних трубопроводов из стальных труб д.20 мм,  смена п/э труб канализации д.100 мм</t>
  </si>
  <si>
    <t xml:space="preserve">Разборка чуг.кан.труб, прокладка трубопроводов канализации д.110 мм из п/э,  смена пробко-спускных кранов, смена электропровода 2*2,5 мм </t>
  </si>
  <si>
    <t>Разборка чугун.труб канализации д.50 мм, прокладка трубопроводов канализации из п/э труб д.50 мм</t>
  </si>
  <si>
    <t>пгт.Оршанка, ул. Первомайская, д. 11</t>
  </si>
  <si>
    <t>Осмотр протечки санприборов, , осмотр помещения чердака, очистка наледи и снега с кровли, прочистка вентканалов, смена прокладок кранов, ремонт вентилей муфтовых д.20 мм, снятие показаний электросчетчиков</t>
  </si>
  <si>
    <t xml:space="preserve"> Осмотр теплового узла,   удаление снега и наледи с кровли, очистка канализационной сети, ремонт внутренних трубопроводов из чугунных канализационных труб, смена дверных прибоов пружины, прочистка вентканалов, снятие показаний электросчетчиков, ремонт групповых щитков</t>
  </si>
  <si>
    <t xml:space="preserve"> удаление снега и наледи, осмотр оборудования подвала,  снятие показаний электросчетчиков, </t>
  </si>
  <si>
    <t>Очистка канализационной сети внутренней, снятие показаний электросчетчиков,откачка воды из подвала насосом, ремонт вентилей муфтовых обратных д. 20 мм</t>
  </si>
  <si>
    <t>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 осмотр инженерных сетей теплового узла, ремонт вентилей и клапанов обратных муфтовых д.20 мм</t>
  </si>
  <si>
    <t>Снятие показаний электросчетчиков, ремонт силового предохранительного шкафа</t>
  </si>
  <si>
    <t>Снятие показаний электросчетчиков,  установка заглушек д. До 100 мм, опрессовка систем отопления и водоснабжения</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</si>
  <si>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чеканка трубопроводов из чугунных каналтзационных труб д.100 мм,</t>
  </si>
  <si>
    <t>Снятие показаний электросчетчиков, выпуск воздуха из системы отопления,   ремонт задвижек д. До 100 мм со снятием с места,  установка шайбы д.до 100 мм трубопроводов, очистка канализационной сети внутренней, смена пробко-спускных кранов д.15 мм, чеканка трубопроводов из чугунных канализационных труб д.100 мм</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</si>
  <si>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 осмотр трубопроводов отопления и ГВС</t>
  </si>
  <si>
    <t>Снятие показаний электросчетчиков, осмотр трубопроводов внутренней канализации, ГВС и отопления,   очистка кровли от снега и наледи, сбивка сосулек, очистка канализационной внутренней сети</t>
  </si>
  <si>
    <t xml:space="preserve">Смена вентилей и клапанов муфтовых диам.до 20мм, </t>
  </si>
  <si>
    <t>Улучшенная масляная окраска стен за 2 раза тамбуров с расчисткой старой краски более 35%</t>
  </si>
  <si>
    <t>Масляная окраска скамеек у подъездов</t>
  </si>
  <si>
    <t>Смена вентилей и клапанов обратных муфтовых д.15 мм</t>
  </si>
  <si>
    <t>пгт.Оршанка, ул. Первомайская, д. 13</t>
  </si>
  <si>
    <t>Удаление снега и наледи с кровли, снятие показаний электросчетчиков, смена кранов водоразборных, ремонт групповых шитков</t>
  </si>
  <si>
    <t xml:space="preserve"> Осмотр протечки санприборов,  удаление снега и наледи с кровли, снятие показаний электросчетчиков</t>
  </si>
  <si>
    <t xml:space="preserve"> удаление снега и наледи, осмотр протечек санприборов,   ремонт вентилей д. 25 мм, снятие показаний электросчетчиков, откачка воды из теплового узла</t>
  </si>
  <si>
    <t xml:space="preserve"> снятие показаний электросчетчиков,откачка воды из подвала насосом, смена прокладок кранов водоразборных</t>
  </si>
  <si>
    <t xml:space="preserve">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t>
  </si>
  <si>
    <t>Снятие показаний электросчетчиков, смена прокладок вентилей и клапанов муфтовых д.20 мм</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</si>
  <si>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чеканка трубопроводов из чугунных каналтзационных труб д.100 мм,,опломбирование водосчетчиков диам. До 50 мм , очистка канализационной сети внутренней , профилактический осмотр электросети</t>
  </si>
  <si>
    <t>Снятие показаний электросчетчиков, выпуск воздуха из системы отопления, ремонт  задвижек д. До 100 мм со снятием с места, установка шайбы д.до 100 мм трубопроводов, ремонт групповых электрощитков без ремонта автоматов</t>
  </si>
  <si>
    <t>Снятие показаний электросчетчиков, осмотр трубопроводов  внутренней канализации, технический осмотр узла управления теплоэнергии и ХВС,  водоотлив из подвала электронасосами</t>
  </si>
  <si>
    <t>Снятие показаний электросчетчиков, осмотр трубопроводов отопления и ХВС, смазка дверных навесов и замков входных в подъезды</t>
  </si>
  <si>
    <t>Снятие показаний электросчетчиков, осмотр трубопроводов внутренней канализации, ХВС и отопления,   очистка кровли от снега и наледи, сбивка сосулек, очистка канализационной внутренней сети, прочистка вентканалов, ремонт дверных приборов замки врезные</t>
  </si>
  <si>
    <t>Смена вентилей муфтовых д.15 мм</t>
  </si>
  <si>
    <t>Смена вентилей и клапанов муфтовых д, 32 мм,   масляная окраска скамеек у подъездов</t>
  </si>
  <si>
    <t>Смена вентилей и клапанов обратных муфтовых д.20 мм, смена сгонов д.20 мм</t>
  </si>
  <si>
    <t>пгт.Оршанка, ул. Первомайская, д. 17</t>
  </si>
  <si>
    <t xml:space="preserve"> Осмотр групповых щитков, очистка канализационной сети, удаление снега и наледи с кровли, снятие показаний электросчетчиков</t>
  </si>
  <si>
    <t>Осмотр протечки санприборов, осмотр теплового узла, удаление снега и наледи с кровли, очистка канализационной внутренней сети, осмотр помещения чердака, снятие показаний электросчетчиков</t>
  </si>
  <si>
    <t xml:space="preserve"> удаление снега и наледи, откачка воды из теплового узла, снятие показаний электросчетчиков</t>
  </si>
  <si>
    <t xml:space="preserve"> снятие показаний электросчетчиков,  откачка воды из теплового узла</t>
  </si>
  <si>
    <t>Снятие показаний электросчетчиков,   ремонт групповых электрощитков на лестничной клетке без ремонта автоматов,  откачка воды из теплового узла  насосом</t>
  </si>
  <si>
    <t>Снятие показаний электросчетчиков, смена прокладок кранов водоразборных и туалетных . Технический осмотр инженерных сетей теплового узла, чеканка трубопроводов из чугунных труб канализации д.100 мм, очистка канализации внутренней</t>
  </si>
  <si>
    <t xml:space="preserve">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t>
  </si>
  <si>
    <t>Снятие показаний электросчетчиков, выпуск воздуха из системы отопления,  ремонт  задвижек д. До 100 мм со снятием с места, установка шайбы д. До 100 мм трубопроводов, ремонт групповых электрощитков без ремонта автоматов, водоотлив из подвала электронасосами</t>
  </si>
  <si>
    <t>Снятие показаний электросчетчиков, технический осмотр узла управления теплоэнергии и ХВС, осмотр трубопроводов  внутренней канализации, ремонт групповых электрощитков без ремонта автоматов, водоотлив из подвала электронасосами</t>
  </si>
  <si>
    <t xml:space="preserve">Снятие показаний электросчетчиков, осмотр трубопроводов отопления и ХВС, смазка дверных навесов и замков входных в подъезды, </t>
  </si>
  <si>
    <t>Снятие показаний электросчетчиков, осмотр трубопроводов внутренней канализации, ХВС и отопления,   очистка кровли от снега и наледи, сбивка сосулек, очистка канализационной внутренней сети, осмотр канструкций кровли на чердаке</t>
  </si>
  <si>
    <t>Смена вентилей и клапанов муфтовых диам.до 32 мм</t>
  </si>
  <si>
    <t>Смена кранов «Маевского» д.8 мм, п/э канализационных труб</t>
  </si>
  <si>
    <t>Смена вентилей и клапанов д.20 мм, смена электропровода 2*2,5 мм</t>
  </si>
  <si>
    <t>Смена вентилей и клапанов обратных муфтовых д.20 мм</t>
  </si>
  <si>
    <t>Смена вентилей и клапанов обратных муфтовых д. 15 мм, задвижек</t>
  </si>
  <si>
    <t>пгт.Оршанка, ул. Первомайская, д. 19</t>
  </si>
  <si>
    <t xml:space="preserve">Удаление снега и наледи с кровли, снятие показаний электросчетчиков, ремонт групповых щитков, ремонт полотенцесушителей , ремонт силового предохранительного шкафа, </t>
  </si>
  <si>
    <t>Удаление снега и наледи с кровли, сбивка сосулек, прочистка вентканалов, ремонт групплвых щитков, снятие показаний электросчетчиков,  осмотр  теплового узла, осмотр электропроводки, осмотр помещения чердака</t>
  </si>
  <si>
    <t xml:space="preserve"> осмотр теплового узла, удаление снега и наледи,  откачка воды из теплового узла, снятие показаний электросчетчиков</t>
  </si>
  <si>
    <t>Снятие показаний электросчетчиков, удаление воздуха из системы отопления и горячего водоснабжения</t>
  </si>
  <si>
    <t>Снятие показаний электросчетчиков,  очистка внутренней канализационной сети,  откачка воды из теплового узла  насосом, смена прокладок вентилей и клапанов обратных муфтовых д.20 мм</t>
  </si>
  <si>
    <t>Снятие показаний электросчетчиков, технический осмотр инженерных сетей теплового узла</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</si>
  <si>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t>
  </si>
  <si>
    <t>Снятие показаний электросчетчиков, выпуск воздуха из системы отопления,  ремонт задвижек д. До 100 мм со снятием с места, установка шайбы д. До 100 мм трубопроводов, ремонт силового предохранительного шкафа</t>
  </si>
  <si>
    <t>Снятие показаний электросчетчиков, технический осмотр узла управления теплоэнергии и ХВС, осмотр трубопроводов  внутренней канализации, ремонт групповых электрощитков без ремонта автоматов</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</si>
  <si>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 осмотр трубопроводов отопления и ГВС, ХВС</t>
  </si>
  <si>
    <t>Снятие показаний электросчетчиков, осмотр трубопроводов внутренней канализации, ГВС и отопления,   очистка кровли от снега и наледи, сбивка сосулек, очистка канализационной внутренней сети, осмотр канструкций кровли на чердаке, осмотр трубопроводов ХВС</t>
  </si>
  <si>
    <t>Смена вентилей и клапанов муфтовых диам.до 20мм, 32 мм</t>
  </si>
  <si>
    <t>Смена чугунных труб канализации д.100 мм на полиэтиленовые д.110 мм</t>
  </si>
  <si>
    <t>Перетирка штукатурки внутр.помещений, окраска клеевыми составами, улуч.маслянная окраска стен, окон, полов, дверей, деревянных поручней, плинтусов, торцов лестничных маршей, метал.решоток, труб стальных, эл.щитов, покрытие поверхностей грунтовкой, ремонт штукатурки стен цементным раствором, смена стальных труб д.20 мм, смена вентилей д.32 мм</t>
  </si>
  <si>
    <t>Смена вентилей муфтовых обратных д. 15 мм</t>
  </si>
  <si>
    <t>Смена сгонов</t>
  </si>
  <si>
    <t>пгт.Оршанка, ул. Первомайская, д. 3</t>
  </si>
  <si>
    <t>Удаление снега и наледи с кровли, снятие показаний электросчетчиков, очистка канализационной сети,  ремонт силового предохранительного шкафа</t>
  </si>
  <si>
    <t>Осмотр теплового узла,  осмотр помещения  чердака,   очистка канализационной сети, удаление снега и наледи с кровли, смена дверных приборов пружины, смена кранов водоразборных, снятие показаний электросчетчиков</t>
  </si>
  <si>
    <t>Осмотр протечки санприборов,  удаление снега и наледи, откачка воды из теплового узла, снятие показаний электросчетчиков</t>
  </si>
  <si>
    <t>Снятие показаний электросчетчиков, осмотр теплового узла, очистка кровли от снега и наледи, сбивка сосулек, ремонт силового предохранительного шкафа</t>
  </si>
  <si>
    <t>Снятие показаний электросчетчиков,  очистка внутренней канализационной сети</t>
  </si>
  <si>
    <t>Осмотр  трубопроводов внутренней канадизации, холодного водоснабжения Снятие показаний электросчетчиков, ремонт групповых щитков на лестничной клетке без ремонта автоматов, очистка канализационной внутренней сети,ремонт задвижек д.50 мм</t>
  </si>
  <si>
    <t>Снятие показаний электросчетчиков, выпуск воздуха из системы отопления,  ремонт  задвижек д. До 100 мм со снятием с места, установка шайбы д. До 100 мм трубопроводов, очистка канализационной сети внутренней, ремонт групповых электрощитков без ремонта автоматов</t>
  </si>
  <si>
    <t>Снятие показаний электросчетчиков, выпуск воздуха из системы отопления, осмотр трубопроводов  внутренней канализации, отопления , ХВС, ремонт групповых электрощитков без ремонта автоматов</t>
  </si>
  <si>
    <t xml:space="preserve">Снятие показаний электросчетчиков, смазка дверных навесов и замков входных в подъезды, выпуск воздуха из системы отопления, осмотр трубопроводов отопления, прочистка и промывка радиаторов отлпления чугунных, демонтаж и монтаж радиаторов чугунных, проверка на прогрев отопительных приборов с регулировкой, осмотр отремонтированных приборов отопления при наполнении системы водой, слив воды из системы, смена электросчетчиков, опломбировка электросчетчиков </t>
  </si>
  <si>
    <t>Снятие показаний электросчетчиков, осмотр трубопроводов внутренней канализации,  отопления,   очистка кровли от снега и наледи, сбивка сосулек, очистка канализационной внутренней сети,  прочистка вентканалов, смена дверных приборов замки врезные, осмотр отремонтированных приборов отопления при наполнении системы водой, выпуск воздуха из системы отопления, проверка на прогрев отопительных приборов с регулировкой</t>
  </si>
  <si>
    <t>Смена вентилей и клапанов муфтовых диам.до 20мм, задвижек 50 мм</t>
  </si>
  <si>
    <t>Масляная окраска стальных труб в тепловом узле за 1 раз, смена 3-х ходовых кранов, смена задвижек  д.80 мм</t>
  </si>
  <si>
    <t>Смена вентилей и клапанов муфтовых д, 20 мм,   масляная окраска скамеек у подъездов, промазка фальцев и свищей в покрытии из кровельной стали герметиком, крепление обделок примыканий из листовой стали</t>
  </si>
  <si>
    <t>Смена пробко-спускных кранов, смена внутренних трубопроводов из стальных труб д.15 мм, смена внутренних трубопроводов из стальных труб д.25 мм, смена воздушных кранов радиаторов</t>
  </si>
  <si>
    <t>Смена внутр.трубопров.из стал.труб д.15 мм</t>
  </si>
  <si>
    <t>Смена вентилей и клапанов обратных муфтовых д. 20 мм, пробко-спускных кранов, воздушных кранов радиаторов</t>
  </si>
  <si>
    <t>пгт.Оршанка, ул. Первомайская, д. 4</t>
  </si>
  <si>
    <t>Очистка канализационной сети,  осмотр теплового узла,осмотр протечки санприборов,  осмотр групповых щитков, смена прокладок кранов, прочистка вентканалов, разборка и сборка канализационных труб, удаление снега и наледи с кровли, снятие показаний электросчетчиков</t>
  </si>
  <si>
    <t>Очистка канализационной сети,  осмотр теплового узла,осмотр протечки санприборов,   осмотр помещения подвала,  удаление снега и наледи с кровли, смена прокладок кранов водоразборных, ремонт внутренних трубопроводов из чугунных канализационных труб д.100 мм, осмотр помещения чердака, смена дверных приборов пружины, ремонт вентилей и клапанов обратных муфтовых д.20 мм, удаление воздуха из системы отопления, прочистка вентканалов, ремонт групповых щитков, снятие показаний электросчетчиков</t>
  </si>
  <si>
    <t>Очистка канализационной сети, осмотр оборудования подвала, технический осмотр электрооборудования,  удаление снега и наледи, ремонт внутренних трубопроводов из чугунных канализационных труб д.100 мм, ремонт вентилей д. 20 мм, ремонт пробко-спускных кранов, снятие показаний электросчетчиков</t>
  </si>
  <si>
    <t>Очистка канализационной сети внутренней, снятие показаний эл.счетчиков, ремонт  внутренних трубопроводов кан-ции из чугунных труб д.100 мм</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</si>
  <si>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смена прокладок вентилей и клапанов обратных муфтовых д.20 мм, осмотр кровли, рсмотр инженерных сетей теплового узла</t>
  </si>
  <si>
    <t>Осмотр  трубопроводов внутренней канадизации, холодного водоснабжения Снятие показаний электросчетчиков, ремонт групповых щитков на лестничной клетке без ремонта автоматов, очистка канализационной внутренней сети, смена прокладок вентилей и клапанов муфтовых д.20 мм, технический осмотр электрооборудования</t>
  </si>
  <si>
    <t>Снятие показаний электросчетчиков,  установка заглушек д. До 100 мм, опрессовка систем отопления и водоснабжения, установка манометров  после поверки,  чеканка раструбов из чугунных труб канализации д.100 мм</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</si>
  <si>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очистка канализационной сети внутренней, смена прокладок вентилей муфтовых  д.20 мм</t>
  </si>
  <si>
    <t>Снятие показаний электросчетчиков, выпуск воздуха из системы отопления, осмотр трубопроводов  внутренней канализации, отопления , ХВС, ремонт групповых электрощитков без ремонта автоматов, очистка канализационной внутренней сети</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</si>
  <si>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 снятие показаний теплосчетчиков, осмотр трубопроводов отопления и ГВС, ремонт оконных переплетов</t>
  </si>
  <si>
    <t xml:space="preserve">Снятие показаний электросчетчиков, осмотр трубопроводов внутренней канализации, ГВС и  отопления,   очистка кровли от снега и наледи, сбивка сосулек, очистка канализационной внутренней сети,  прочистка вентканалов, установка дверных полотен внутренних, осмотр конструкций кровли на чердаке, снятие показаний теплосчетчиков </t>
  </si>
  <si>
    <t>Смена вентилей и клапанов муфтовых диам.до 32 мм, п/э кан.труб д.100</t>
  </si>
  <si>
    <t>Смена вентилей и клапанов обратных муфтовых д. До 32 мм, 20 мм,сгонов д.20 мм, установка дверного доводчика к металлическим дверям</t>
  </si>
  <si>
    <t>Смена вентилей и клапанов обратных муфтовых д. 32 мм кранов «Маевского» д. 15 мм, смена электропровода 2*2,5</t>
  </si>
  <si>
    <t>Смена вентилей муфтовых обратных д. 20 мм,  электропровода АПВ-16, обделок из листовой стали примыканий к каменным стенам кровли</t>
  </si>
  <si>
    <t>Смена вентилей д. 20 мм, смена кранов «Маевского» д.25 мм</t>
  </si>
  <si>
    <t>Смена вентилей муфтовых д.25 мм, смена электрокабеля 2*2,5 мм</t>
  </si>
  <si>
    <t>Масляная окраска стальных труб в тепловом узле за 1 раз, смена 3-х ходовых кранов,,смена кранов «Маевского», смена дверных приборов петли в т.у., смена обделок из листовой стали примыканий к стенам ветшахт, промазка фальцев и свищей в покрытии из стали герметиком, смена кабеля 2*2,5, смена эл.автоматов в электрощитках</t>
  </si>
  <si>
    <t>Ремонт отдельных мест кровли из асбоцементных листов</t>
  </si>
  <si>
    <t>Смена вентилей и клапанов муфтовых д, 32мм,   масляная окраска скамеек у подъездов, промазка фальцев и свищей в покрытии из кровельной стали герметиком, смена обделок примыканий из листовой стали к каменным стенам, смена кранов «Маевского», ремонт изоляции трубопроводов отопления д.180 мм</t>
  </si>
  <si>
    <t xml:space="preserve">Смена пробко-спускных кранов, разборка чугун.кан.труб д.100 мм, прокладка трубопроводов канализации внутренней д.110 мм, врезка в действующие внутренние сети трубопроводов канализации д.100 мм, смена электропровода </t>
  </si>
  <si>
    <t>Смена внутр.трубопров.из стал.труб д.25 мм, смена вентилей д. 32 мм, смена задвижек д.50 мм, смена обделок из листовой стали примыканий к стенам вентшахт</t>
  </si>
  <si>
    <t>Разборка чугун.труб канализации д.100 мм, прокладка трубопроводов канализации из п/э труб д.110 мм, врезка в действующие внутренние сети канализации д.100 мм, смена сгонов д.20мм</t>
  </si>
  <si>
    <t>пгт.Оршанка, ул. Первомайская, д. 4А</t>
  </si>
  <si>
    <t>Очистка канализационной сети,  осмотр теплового узла, разборка и сборка кан.труб, осмотр протечки санприборов,  чеканка стыков кан.труб,  осмотр групповых щитков, смена прокладок кранов, очистка кровли от снега и наледи, смена п / э канализ. Труб д.50 мм, снятие показаний электросчетчиков, прочистка воронки и труб наружного водостока</t>
  </si>
  <si>
    <t>Очистка канализационной сети, осмотр теплового узла,  осмотр протечки санприборов, ремонт внутренних трубопроводов из чугунных канализационных труб д.100 мм, удаление снега и наледи с кровли, смена прокладок кранов водоразборных, ремонт групповых щитков, ремонт электрозвонков, смена дверных приборов пружины, снятие показаний электросчетчиков, осмотр помещения подвала</t>
  </si>
  <si>
    <t>Очистка канализационной сети,  осмотр протечки санприборов,  удаление снега и наледи, прочистка воронки и труб наружного водостока , ремонт отдельных мест кровли из линокрома, ремонт внутренних канализационных труб чугунных д. 100 мм, оплмбирование электросчетчиков, снятие показаний электросчетчиков</t>
  </si>
  <si>
    <t xml:space="preserve">Очистка канализационной сети внутренней, снятие показаний электросчетчиков, ремонт внутренних трубопроводов канализации из чугунных труб д.110 мм, </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</si>
  <si>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технический осмотр инженерных сетей</t>
  </si>
  <si>
    <t>Осмотр  трубопроводов внутренней канадизации, холодного водоснабжения Снятие показаний электросчетчиков, ремонт групповых щитков на лестничной клетке без ремонта автоматов, очистка канализационной внутренней сети, смена кран-буксы  вентилей и клапанов муфтовых д.20 мм, технический осмотр электрооборудования, ремонт внутренних трубопроводов из чугунных труб канализации д.100 мм</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</si>
  <si>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 приварка дверных петель</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</si>
  <si>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очистка канализационной сети внутренней, смена прокладок вентилей муфтовых  д.25 мм</t>
  </si>
  <si>
    <t>Снятие показаний электросчетчиков, выпуск воздуха из системы отопления, осмотр трубопроводов  внутренней канализации, отопления , ХВС, ремонт групповых электрощитков без ремонта автоматов, смена прокладок  вентилей д.20 мм, ремонт вентилей д.20 мм</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</si>
  <si>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 снятие показаний теплосчетчиков, смена прокладок вентилей и клапанов д.20 мм, ремонт светильников с лампами накаливания, осмотр трубопроводов отопления и ГВС</t>
  </si>
  <si>
    <t>Снятие показаний электросчетчиков, осмотр трубопроводов внутренней канализации, ГВС и  отопления,  очистка канализационной внутренней сети,  прочистка вентканалов, смена дверных приборов замки накладные, снятие показаний теплосчетчиков, ремонт светильников с лампами накливания, осмотр подвального помещения</t>
  </si>
  <si>
    <t xml:space="preserve">Смена вентилей и клапанов муфтовых диам.до 20мм,32мм </t>
  </si>
  <si>
    <t>Смена вентилей и клапанов обратных муфтовых д.,20 мм, разборка трубопроводов чугунных канализации д. 100 мм, прокладка трубопроводов канализации из полиэтиленовых труб д. 110 мм</t>
  </si>
  <si>
    <t>Смена вентилей и клапанов обратных муфтовых д. 32 мм кранов «Маевского» д.8 мм, задвижек д.50 мм, смена электропровода 2*2,5</t>
  </si>
  <si>
    <t>Смена вентилей муфтовых обратных д. 20 мм,  д.25 мм, электропровода АПВ-16</t>
  </si>
  <si>
    <t>Разборка трубопровода из чугунных канализационных труб д.100 мм. Прокладка трубопровода канализации из п/э труб д.110 мм,врезка в действующую сеть канализации д.100 мм, смена вентилей д. 20 мм</t>
  </si>
  <si>
    <t>Разборка трубопроводов канализации из чугунных труб д.100 мм, прокладка трубопроводов канализации из п/э труб д.110 мм, врезка в действующие внутренние сети канализации д.100 мм. Смена вентилей муфтовых д. 25 мм, смена внутренних трубопроводов из стальных труб д.50 мм</t>
  </si>
  <si>
    <t>Масляная окраска стальных труб в тепловом узле за 1 раз, смена 3-х ходовых кранов, смена задвижек  д.80 мм,  смена дверных приборов петли в т.у., смена вентилей д.20 мм, разборка трубопроводов канализации йз чугунных труб д.100 мм, прокладка трубопроводов канализации из п/э труб д.110 мм, врезка в действующую сеть канализации д.100 мм, смена кровли из наплавляемых материалов в один слой, промазка фальцев и свищей в покрытии из стали герметиком, разборка деревянных дверных заполнений, установка металлических дверных блоков в проемы подъездов</t>
  </si>
  <si>
    <t>Изоляция трубопроводов,  ремонт силового предохранительного шкафа, смена электрокабеля 2*2,5мм</t>
  </si>
  <si>
    <t>Смена вентилей и клапанов муфтовых д, 20 мм, д.32 мм,   масляная окраска скамеек у подъездов</t>
  </si>
  <si>
    <t>Смена пробко-спускных кранов, разборка чугун.кан.труб д.100 мм, прокладка трубопроводов канализации внутренней д.110 мм, врезка в действующие внутренние сети трубопроводов канализации д.100 мм, смена электропровода 2*2,5 мм, смена выключателей, , смена электрокабеля д.6 мм, смена воздушных кранов радиаторов, смена внутренних трубопроводов из стальных трубд.20 мм, ремонт штукатурки наружных откосов дверных проемов цементным раствором с его приготовлением вручную</t>
  </si>
  <si>
    <t xml:space="preserve">Разборка чугун.труб канализации д.50 мм, водогазопроводных труб д.15мм отопления, прокладка трубопроводов канализации из п/э труб д.50 мм, трубопроводов отопления д.20 мм </t>
  </si>
  <si>
    <t>пгт.Оршанка, ул. Первомайская, д. 5</t>
  </si>
  <si>
    <t>Очистка канализационной сети, осмотр групповых щитков, сбивка сосулек, снятие показаний электросчетчиков, опломбирование водосчетчиков, смена прокладок в водосчетчике, смена распредкоробок, смена прокладок кранов</t>
  </si>
  <si>
    <t>Очистка канализационной сети, смена дверных приборов  петли  люка, снятие показаний электросчетчиков, удаление воздуха из системы отопления, осмотр электропроводки</t>
  </si>
  <si>
    <t xml:space="preserve"> осмотр протечки санприборов, удаление снега и наледи, снятие показаний электросчетчиков</t>
  </si>
  <si>
    <t>Очистка канализационной сети внутренней, снятие показаний электросчетчиков,осмотр теплового узла</t>
  </si>
  <si>
    <t>Снятие показаний электросчетчиков, ремонт задвижек д.50 мм без снятия с места, демонтаж, прочистка и установка грязевиков д.57 мм ,  опломбирование водосчетчиков диам.до 50 мм</t>
  </si>
  <si>
    <t>Снятие показаний электросчетчиков, технический осмотр узла управления теплоэнергии и ХВС, ремонт групповых электрощитков без ремонта автоматов</t>
  </si>
  <si>
    <t>Снятие показаний электросчетчиков, смазка дверных навесов и замков входных в подъезды, ремонт дверного доводчика со снятием и установкой обратно</t>
  </si>
  <si>
    <t>Снятие показаний электросчетчиков, очистка канализационной внутренней сети</t>
  </si>
  <si>
    <t>Масляная окраска скамеек у подъездов, ремонт групповых электрощитков со сменой автоматов</t>
  </si>
  <si>
    <t xml:space="preserve">Смена вентилей и клапанов д.15 мм,  смена внутренних трубопроводов из стал. труб д.20 мм  </t>
  </si>
  <si>
    <t>Смена кранов воздушных</t>
  </si>
  <si>
    <t>пгт.Оршанка, ул. Первомайская, д. 6</t>
  </si>
  <si>
    <t>Очистка канализационной сети, осмотр теплового узла, разборка и сборка кан.труб,  чеканка стыков кан.труб, смена прокладок кранов, удаление снега и наледи с кровли, ремонт групповых щитков, прочистка вентканалов, смена кранов водоразборных, снятие показаний электросчетчиков</t>
  </si>
  <si>
    <t xml:space="preserve"> Осмотр теплового узла, ремонт внутренних трубопроводов из чугунных канализационных труб д.100 мм, осмотр протечки санприборов, смена прокладок кранов водоразборных,  удаление снега и наледи с кровли, сбивка сосулек, осмотр помещения чердака, подключение сварочного аппарата к э/сети, отключение подачи воды и включение обратно, снятие показаний электросчетчиков, ремонт групповых щитков</t>
  </si>
  <si>
    <t xml:space="preserve"> осмотр теплового узла, осмотр протечки санприборов,  удаление снега и наледи с кровли, ремонт внутренних чугунных канализационных труб д. 100 мм, ремонт групповых щитков, ремонт элетросчетчиков, снятие показаний электросчетчиков</t>
  </si>
  <si>
    <t>Очистка канализационной сети внутренней, снятие показаний электросчетчиков, ремонт  внутренних трубопроводов канализации из чугунных труб д.110 мм, смена пркладок кранов водоразборных,очистка кровли от снега и наледи, сбивка сосулек</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</si>
  <si>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смена прокладок вентилей и клапанов обратных муфтовых д.20 мм</t>
  </si>
  <si>
    <t>Осмотр  трубопроводов внутренней канадизации, холодного водоснабжения Снятие показаний электросчетчиков,  очистка канализационной внутренней сети, смена прокладок  вентилей и клапанов муфтовых д.20 мм</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</si>
  <si>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смена пробко-спускных кранов д.15 мм, ремонт силового предохранительного шкафа</t>
  </si>
  <si>
    <t>Снятие показаний электросчетчиков, осмотр трубопроводов внутренней канализации, ГВС и  отопления,  очистка канализационной внутренней сети,  прочистка вентканалов, ремонт светильников с лампами накаливания, осмотр конструкций кровли на чердаке</t>
  </si>
  <si>
    <t>Смена вентилей и клапанов обратных муфтовых д. 32 мм</t>
  </si>
  <si>
    <t>Смена вентилей д. 20 мм, ремонт групповых электрощитков со сменой автоматов</t>
  </si>
  <si>
    <t>Смена вентилей муфтовых д.32 мм, смена внутренних трубопроводов из стальных труб д.32 мм и д.20 мм, смена  кранов д.80 мм</t>
  </si>
  <si>
    <t>Масляная окраска стальных труб в тепловом узле за 1 раз, смена 3-х ходовых кранов, смена задвижек  д.80 мм,  смена обделок из листовой стали примыканий стен вентшахт, промазка фальцев и свищей в покрытии из стали герметиком</t>
  </si>
  <si>
    <t>Разборка трубопроводов канализации из чугунных труб д.100 мм, прокладка трубопроводов канализации из полиэтиленовых труб д.110 мм,  врезка в действующие внутренние сети канализации,  смена вентилей и клапанов д.20 мм</t>
  </si>
  <si>
    <t>Масляная окраска скамеек у подъездов, ремонт групповых электрощитков со сменой автоматов, смена электрокабеля  6 мм</t>
  </si>
  <si>
    <t>Смена сгонов д.20 мм, смена внутренних трубопроводов из стальных труб д.40 мм</t>
  </si>
  <si>
    <t>Смена задвижек д.50 мм</t>
  </si>
  <si>
    <t>Разборка чугун.труб канализации д.100 мм, прокладка трубопроводов канализации из п/э труб д.110 мм, врезка в действующие внутренние сети канализации д.100 мм, смена сгонов</t>
  </si>
  <si>
    <t>пгт.Оршанка, ул. Первомайская, д. 6А</t>
  </si>
  <si>
    <t>Очистка канал. сети,  осмотр теплового узла, , чеканка стыков кан.труб, осмотр протечек санприбиров, смена прокладок кранов, ремонт групповых щитков, очистка кровли от снега и наледи, смена кранов водоразборных, прочистка воронки и труб наружного водостока, снятие показаний электросчетчиков</t>
  </si>
  <si>
    <t>Осмотр помещения подвала,   осмотр протечки санприборов, смена  прокладок кранов водоразборных, удаление снега и наледи с кровли, снятие показаний электросетчиков, прочистка вентканалов, ремонт внутренних трубопроводов из чугунных канализационных труб д.100 мм</t>
  </si>
  <si>
    <t xml:space="preserve">  удаление снега и наледи с кровли, прочистка воронки и труб наружного водостока, осмотр оборудования подвала, ремонт внутренних чугунных канализационных труб д. 100 мм, технический осмотр электрооборудования, снятие показаний электросчетчиков</t>
  </si>
  <si>
    <t>Очистка канализационной сети внутренней, снятие показаний электросчетчиков, очистка кровли от снега и наледи, осмотр трубопроводов системы отопления и горячего водоснабжения, внутренней канализации, ремонт силового предохранительного шкафа.</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</si>
  <si>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осмотр инженерных сетей теплового узла</t>
  </si>
  <si>
    <t>Снятие показаний электросчетчиков, осмотр трубопроводов холодного водоснабжения</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</si>
  <si>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очистка канализационной сети внутренней, смена пробко-спускных кранов д.15 мм</t>
  </si>
  <si>
    <t>Снятие показаний электросчетчиков, осмотр трубопроводов внутренней канализации,   очистка канализационной внутренней сети, смазка дверных навесов и замков входных в подъезды, осмотр трубопроводов отопления и ГВС, ремонт силового предохранительного шкафа</t>
  </si>
  <si>
    <t>Снятие показаний электросчетчиков, осмотр трубопроводов внутренней канализации, ГВС и  отопления,  очистка канализационной внутренней сети,  прочистка вентканалов, ремонт светильников с лампами накаливания, ремонт выключателей</t>
  </si>
  <si>
    <t xml:space="preserve">Смена вентилей и клапанов муфтовых диам.до 32 мм,кабеля 2*2,5мм </t>
  </si>
  <si>
    <t>Смена вентилей и клапанов обратных муфтовых д. 32 мм, ,сгонов д.20 мм, перетирка штукатурки внутренних помещений,клеевая окраска простая,улучшенная масляная окраска  стен, окон, деревянных поручней, плинтусов, торцов лестничных маршей, металлических решеток, стальных труб, электрощитов, покрытие поверхностей грунтовкой</t>
  </si>
  <si>
    <t>Смена вентилей муфтовых обратных д. 20 мм, пробко-спускных кранов</t>
  </si>
  <si>
    <t>Изоляция трубопроводов, смена вентилей и клапанов д.25 мм</t>
  </si>
  <si>
    <t>Масляная окраска скамеек у подъездов, ремонт групповых электрощитков со сменой автоматов, смена электрокабеля  2*0,75 мм, смена кранов «Маевского»</t>
  </si>
  <si>
    <t xml:space="preserve">Смена вентилей и клапанов д.20 мм  </t>
  </si>
  <si>
    <t>Разборка трубопроводов из чугунных канализационных труб д.50 мм , прокладка трубопроводов канализации из п/э труб д.50 мм , врезка в действующие внутренние сети канализации д.50 мм</t>
  </si>
  <si>
    <t>пгт.Оршанка, ул. Первомайская, д. 7</t>
  </si>
  <si>
    <t xml:space="preserve"> Осмотр протечки санприборов, удаление снега и наледи с кровли, снятие показаний электросчетчиков</t>
  </si>
  <si>
    <t>Осмотр протечки санприборов, осмотр теплового узла, удаление снега и наледи с кровли,  снятие показаний электросчетчиков</t>
  </si>
  <si>
    <t>Осмотр протечки санприборов,  удаление снега и наледи, снятие показаний электросчетчиков</t>
  </si>
  <si>
    <t>Снятие показаний электросчетчиков, осмотр теплового узла</t>
  </si>
  <si>
    <t>Снятие показаний электросчетчиков,   ремонт силового предохранительного шкафа</t>
  </si>
  <si>
    <t>Снятие показаний электросчетчиков, очистка внутренней канализационной сети, ремонт трубопроводов внутренней канализации йз чугунных труб д.50 мм</t>
  </si>
  <si>
    <t>Снятие показаний электросчетчиков, выпуск воздуха из системы отопления,  ремонт задвижек д. До 100 мм со снятием с места, установка шайбы д. До 100 мм трубопроводов</t>
  </si>
  <si>
    <t>Снятие показаний электросчетчиков, осмотр трубопроводов внутренней канализации,    очистка кровли от снега и наледи, сбивка сосулек, очистка канализационной внутренней сети,  прочистка вентканалов, смена дверных приборов замки накладные в Т.У.,смена автоматических выключателей</t>
  </si>
  <si>
    <t>Смена вентилей и клапанов муфтовых диам.до 25 мм</t>
  </si>
  <si>
    <t>Смена вентилей муфтовых обратных д. 15 мм, смена атоматов в электрощитке, колодки в электрощитовой</t>
  </si>
  <si>
    <t>Промазка фальцев и свищей в покрытии йз кровельной стали пеной монтажной. Ремонт групповых электрощитков со сменой автоматов</t>
  </si>
  <si>
    <t>пгт.Оршанка, ул. Первомайская, д. 8</t>
  </si>
  <si>
    <t>Очистка канализационной сети, осмотр протечки санприборов , осмотр групповых щитков, смена прокладок кранов, очистка кровли от снега и наледи, прочистка воронки и труб наружного водостока, снятие показаний электросчетчиков</t>
  </si>
  <si>
    <t>Осмотр помещения подвала,   осмотр протечки санприборов, смена  прокладок кранов водоразборных, удаление снега и наледи с кровли, снятие показаний электросчетчиков, прочистка  воронки и труб наружного водостока,  ремонт внутренних трубопроводов из чугунных канализационных труб д.100 мм, осмотр теплового узла, смена дверных приборов пружины</t>
  </si>
  <si>
    <t xml:space="preserve">Очистка канализационной сети, осмотр оборудования подвала, технический осмотр электрооборудования,  удаление снега и наледи с кровли, прочистка воронки и труб наружного водостока, ремонт внутренних чугунных канализационных труб д.100 мм, оключение и подключение обратно электросчетчиков, снятие показаний электросчетчиков  </t>
  </si>
  <si>
    <t xml:space="preserve"> снятие показаний электросчетчиков, ремонт  внутренних трубопроводов канализации из чугунных труб д.50 мм, ремонт групповых электрощитков со сменой автоматов, очистка кровли от снега и наледи,сбивка сосулек, отключение подачи воды и включение обратно</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</si>
  <si>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осмотр кровли</t>
  </si>
  <si>
    <t>Снятие показаний электросчетчиков, осмотр трубопроводов холодного водоснабжения, ремонт групповых электрощитков на лестничной клетке без ремонта автоматов</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</si>
  <si>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смена пробко-спускных кранов д.15 мм, ремонт силового предохранительного шкафа, очистка канализационной  сети внутренней</t>
  </si>
  <si>
    <t>Снятие показаний электросчетчиков, выпуск воздуха из системы отопления, осмотр трубопроводов  внутренней канализации, отопления, ХВС, ремонт групповых электрощитков, очистка канализационной внутренней сети, прочистка вентканалов, демонтаж и монтаж элеваторов, установка шайбы увеличенной</t>
  </si>
  <si>
    <t>Снятие показаний электросчетчиков, смазка дверных навесов и замков входных в подъезды, осмотр трубопроводов отопления и ГВС, смена прокладок вентилей и клапанов обратных д.20 мм, ремонт групповых электрощитков, снятие показаний теплосчетчиков, ремонт патронов</t>
  </si>
  <si>
    <t>Снятие показаний электросчетчиков, осмотр трубопроводов внутренней канализации,    очистка кровли от снега и наледи,  очистка канализационной внутренней сети, смена автоматических выключателей, снятие показаний теплосчетчиков, ремонт задвижек д. 100 мм со снятием, прочистка и прогрев наружного водостока</t>
  </si>
  <si>
    <t>Смена вентилей и клапанов обратных муфтовых д. 32 мм кранов «Маевского» д.15 мм</t>
  </si>
  <si>
    <t>Смена вентилей муфтовых обратных д. 20 мм,  электропровода АПВ-16</t>
  </si>
  <si>
    <t xml:space="preserve">Разборка трубопроводов канализации из чугунных труб д.100 мм, прокладка трубопроводов канализации из п/э труб д.110 мм, врезка в действующие внутр. сети канализации д.100 мм. </t>
  </si>
  <si>
    <t>Масляная окраска стальных труб в тепловом узле за 1 раз, смена 3-х ходовых кранов, смена задвижек  д.80 мм, смена внутренних трубопроволов из стальных труб д.20 мм, д.32 мм, д.50 мм отопления</t>
  </si>
  <si>
    <t>Изоляция трубопроводов, смена вентилей и клапанов д.20 мм, ремонт кровли из линокрома в один слой местами</t>
  </si>
  <si>
    <t>Смена вентилей и клапанов муфтовых д, 20 мм,   масляная окраска скамеек у подъездов, смена внутренних трубопроводов из стальных труб д.20 мм, разборка трубопроводов канализации из чугунных труб д.100 мм, прокладка трубопроводов канализации из п/э труб д.110 мм, врезка в действующие сети внутренние трубопроводов канализации д.100 мм, разборка деревянных проемов дверных подъездов, установка металлических дверных блоков в проемы подъездов, установка дверного доводчика, устройство перегородок из досок в тепловом узле, навеска плотничных дверей в тепловом узле</t>
  </si>
  <si>
    <t>Смена вентилей и клапанов д.20 мм,  ремонт  дверных проемов цементным раствором с его приготовлением вручную</t>
  </si>
  <si>
    <t>Изоляция трубопроводов трубками</t>
  </si>
  <si>
    <t>пгт.Оршанка, ул. Первомайская, д. 9</t>
  </si>
  <si>
    <t>Удаление снега и наледи с кровли, снятие показаний электросчетчиков, прогрев труб холодного водоснабжения</t>
  </si>
  <si>
    <t>Осмотр помещения чердака, теплового узла,   удаление снега и наледи с кровли, снятие показаний электросчетчиков, смена дверных приборов пружины, ремонт групповых щитков</t>
  </si>
  <si>
    <t>удаление снега и наледи с кровли,  снятие показаний электросчетчиков</t>
  </si>
  <si>
    <t xml:space="preserve">Снятие показаний электросчетчиков, выпуск воздуха из системы отопления,  ремонт  задвижек д. До 100 мм со снятием с места, установка шайбы </t>
  </si>
  <si>
    <t>Снятие показаний электросчетчиков, технический осмотр узла управления теплоэнергии и ХВС, ремонт электрощитков без ремонта автоматов</t>
  </si>
  <si>
    <t>Снятие показаний электросчетчиков,  смазка дверных навесов и замков входных в подъезды</t>
  </si>
  <si>
    <t>Снятие показаний электросчетчиков, осмотр и очистка трубопроводов внутренней канализации,    очистка кровли от снега и наледи</t>
  </si>
  <si>
    <t>Масляная окраска стальных труб в тепловом узле за 1 раз,  смена задвижек  д.50 мм</t>
  </si>
  <si>
    <t>Масляная окраска скамеек у подъездов, ремонт покрытия кровли из листовой стали местами</t>
  </si>
  <si>
    <t xml:space="preserve"> Смена муфт д.20 мм</t>
  </si>
  <si>
    <t>пгт.Оршанка, ул. Строителей, д. 2</t>
  </si>
  <si>
    <t xml:space="preserve"> Осмотр протечки санприборов,  ремонт групповых щитков, удаление снега и наледи с кровли, снятие показаний электросчетчиков, опломбирование электросчетчиков</t>
  </si>
  <si>
    <t>Осмотр помещения  чердака,   осмотр протечки санприборов, смена  прокладок кранов водоразборных, удаление снега и наледи с кровли, снятие показаний электросчетчиков, прочистка  вентканалов,  ремонт внутренних трубопроводов из чугунных канализационных труб д.100 мм, осмотр теплового узла, смена пакетных выключателей, смена кранов водоразборных</t>
  </si>
  <si>
    <t>Удаление снега и наледи с кровли, ремонт  групповых щитков,  снятие показаний электросчетчиков, осмотр теплового узла</t>
  </si>
  <si>
    <t>Очистка канализационной сети внутренней, снятие показаний электросчетчиков,очистка кровли от снега и наледи,сбивка сосулек</t>
  </si>
  <si>
    <t>Снятие показаний электросчетчиков,  очистка внутренней канализационной сети, осмотр инженерных сете й теплового узла</t>
  </si>
  <si>
    <t>Осмотр  трубопроводов внутренней канадизации, холодного водоснабжения Снятие показаний электросчетчиков,  очистка канализационной внутренней сети, ремонт  вентилей и клапанов муфтовых д.20 мм</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</si>
  <si>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ремонт групповых электрощитков без ремонта автоматов</t>
  </si>
  <si>
    <t>Снятие показаний электросчетчиков, выпуск воздуха из системы отопления, осмотр трубопроводов  внутренней канализации, отопления , ХВС, ремонт групповых электрощитков без ремонта автоматов,  ремонт вентилей д.20 мм, установка оконных створок</t>
  </si>
  <si>
    <t>Снятие показаний электросчетчиков, осмотр трубопроводов внутренней канализации,   очистка канализационной внутренней сети, смена автоматических выключателей,  выпуск воздуха из системы отопления, ремонт выключателей, крепление кабеля</t>
  </si>
  <si>
    <t xml:space="preserve">Смена вентилей и клапанов муфтовых диам.до 32 мм,установка дверного доводчика к метал.дверям </t>
  </si>
  <si>
    <t>Смена светильников с лампами накаливания, смена электрокабеля ВВГ 3*1,5</t>
  </si>
  <si>
    <t>Масляная окраска стальных труб в тепловом узле за 1 раз,  смена 3-х ходовых кранов, смена кранов «Маевского», смена внутренних трубопроводов из стальных труб д.40 мм</t>
  </si>
  <si>
    <t>Смена вентилей и клапанов муфтовых д, 25 мм,   масляная окраска скамеек у подъездов, смена внутренних трубопроводов из стальных труб д.20 мм, смена обделок из листовой стали примыканий к каменным стенам ветшахт</t>
  </si>
  <si>
    <t>Смена сгонов, смена пробко-спускных кранов, воздушных кранов радиаторов</t>
  </si>
  <si>
    <t>пгт.Оршанка, ул. Строителей, д. 12</t>
  </si>
  <si>
    <t xml:space="preserve"> Осмотр протечки санприборов, удаление снега и наледи с кровли, снятие показаний электросчетчиков, прочистка воронки и труб наружного водостока, очистка канализационной сети, разборка и сборка канализ.труб, ремонт силового предохранительного шкафа, смена водосчетчиков д. До 25 мм, ремонт вентилей муфтовых д.20 мм</t>
  </si>
  <si>
    <t>Осмотр помещения подвала,  осмотр теплового узла,  осмотр протечки санприборов, удаление снега и наледи с кровли, ремонт групповых щитков, очистка канализационной внутренней сети, прочистка вентканалов, снятие показаний электросчетчиков</t>
  </si>
  <si>
    <t>Осмотр теплового узла, удаление снега и наледи с кровли, прочистка воронки и труб наружного водостока, очистка канализационной сети, удаление воздуха из системы отопления, смена прокладок вентилей д.20 мм, снятие показаний электросчетчиков</t>
  </si>
  <si>
    <t>Очистка канализационной сети внутренней, снятие показаний электросчетчиков, смена прокладок кранов водоразборных, ремонт силового предохранительного шкафа</t>
  </si>
  <si>
    <t>Осмотр  трубопроводов внутренней канадизации, холодного водоснабжения Снятие показаний электросчетчиков,  очистка канализационной внутренней сети, технический осмотр электрооборудования, ремонт групповых электрощитков на лестничной клетке без ремонта автоматов</t>
  </si>
  <si>
    <t>Снятие показаний электросчетчиков,  установка заглушек д. До 100 мм, опрессовка систем отопления и водоснабжения, установка манометров  после поверки, чеканка раструбов из чугунных труб канализации д.100 мм</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</si>
  <si>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очистка канализационной  сети внутренней</t>
  </si>
  <si>
    <t>Снятие показаний электросчетчиков, выпуск воздуха из системы отопления, осмотр трубопроводов  внутренней канализации, отопления , ХВС, ремонт групповых электрощитков без ремонта автоматов,  демонтаж и монтаж элеваторов, установка шайбы увеличенной</t>
  </si>
  <si>
    <t>Снятие показаний электросчетчиков,  смазка дверных навесов и замков входных в подъезды, выпуск воздуха из системы отопления и ГВС, осмотр трубопроводов отопления и ГВС, демонтаж элеваторов, увеличение сопла, установка элеваторов обратно</t>
  </si>
  <si>
    <t>Снятие показаний электросчетчиков, осмотр трубопроводов внутренней канализации,    очистка кровли от снега и наледи,  очистка канализационной внутренней сети, смена автоматических выключателей,  осмотр конструкций кровли, осмотр подвального помещения, осмотр трубопроводов отопления и ГВС, выпуск воздуха из системы отопления</t>
  </si>
  <si>
    <t>Установка дверного доводчика к металлическим дверям</t>
  </si>
  <si>
    <t>Смена вентилей муфтовых д.20 мм, смена задвижек д.50 мм. Ремонт групповых электрощитков со сменой автоматов</t>
  </si>
  <si>
    <t>Масляная окраска стальных труб в тепловом узле за 1 раз,  смена задвижек  д.50 мм, смена кранов 3- х ходовых</t>
  </si>
  <si>
    <t>Разборка трубопроводов канализации из чугунных труб д.100 мм, прокладка трубопроводов канализации из полиэтиленовых труб д.110 мм,  врезка в действующие внутренние сети канализации</t>
  </si>
  <si>
    <t>Смена кранов «Маевского», масляная окраска скамеек у подъездов, смена внутренних трубопроводов из стальных труб д.25 мм,  смена сгонов у трубопроводов д.20 мм</t>
  </si>
  <si>
    <t>Ремонт отдельных мест кровли</t>
  </si>
  <si>
    <t>пгт.Оршанка, ул. Строителей, д. 4А</t>
  </si>
  <si>
    <t xml:space="preserve"> Чеканка стыков кан.труб,  удаление воздуха из системы отопления и горячего водоснабжения,  ремонт групповых щитков, осмотр протечки санприборов, ремонт силового предохранительного шкафа, удаление снега и наледи с кровли, ремонт вентилей муфтовых д.20 мм, смена прокладок кранов, снятие показаний электросчетчиков</t>
  </si>
  <si>
    <t>Осмотр помещения  чердака,   осмотр протечки санприборов, смена  прокладок кранов водоразборных, удаление снега и наледи с кровли, снятие показаний электросчетчиков, прочистка  вентканалов,  ремонт  групповых щитков, осмотр теплового узла,  смена кранов водоразборных, осмотр помещения подвала, очистка канализационной внутренней сети, смена скрытой электропроводки</t>
  </si>
  <si>
    <t>Осмотр теплового узла, осмотр протечки санприборов, удаление снега и наледи с кровли, удаление воздуха мз системы отопления, смена прокладок вентилей д.20 мм, снтие показаний электросчетчиков</t>
  </si>
  <si>
    <t>Осмотр  трубопроводов внутренней канадизации. Снятие показаний электросчетчиков,  очистка канализационной внутренней сети</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</si>
  <si>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 установка заглушек д.100 мм  трубопроводов</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</si>
  <si>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очистка канализационной  сети внутренней, смена прокладок вентилей муфтовых д.20 мм</t>
  </si>
  <si>
    <t>Снятие показаний электросчетчиков,  смазка дверных навесов и замков входных в подъезды, выпуск воздуха из системы отопления и ГВС, осмотр трубопроводов отопления и ГВС, демонтаж элеваторов, увеличение сопла, установка элеваторов обратно, ремонт вентилей д.20 мм</t>
  </si>
  <si>
    <t>Снятие показаний электросчетчиков,   очистка кровли от снега и наледи,  очистка канализационной внутренней сети, смена автоматических выключателей,  осмотр трубопроводов отопления и ГВС, выпуск воздуха из системы отопления</t>
  </si>
  <si>
    <t xml:space="preserve">Смена вентилей и клапанов муфтовых диам.до 32 мм, кабеля 2*2,5 мм, установка дверного доводчика </t>
  </si>
  <si>
    <t>Смена вентилей муфтовых обратных д. 15 мм, д.20 мм</t>
  </si>
  <si>
    <t>Смена вентилей муфтовых д.32 мм, смена внутренних трубопроводов из стальных труб д.40 мм и ремонт стальных труб д.40 мм</t>
  </si>
  <si>
    <t>Масляная окраска стальных труб в тепловом узле за 1 раз,  смена 3-х ходовых кранов, смена кранов «Маевского», смена вентилей д.15 мм, смена обделок из кровельной стали примыканий к стенам вентшахт, промазка фальцев и свищей в покрытии из стали герметиком</t>
  </si>
  <si>
    <t>Разборка трубопроводов канализации из чугунных труб д.100 мм, прокладка трубопроводов канализации из полиэтиленовых труб д.110 мм,  врезка в действующие внутренние сети канализации, изоляция трубопроводов из стеклоткани, ремонт кровли местами из асбоцементных листов</t>
  </si>
  <si>
    <t>Масляная окраска скамеек у подъездов, ремонт групповых электрощитков со сменой автоматов, смена п/э труб канализации д.100 мм, устройство колпаков над вентшахтами</t>
  </si>
  <si>
    <t>Смена вентилей и клапанов обратных муфтовых д.20 мм, смена муфт д.22 мм</t>
  </si>
  <si>
    <t>Демонтаж кабеля, смена вентилей и клапанов обратных муфтовых д.15 мм</t>
  </si>
  <si>
    <t>пгт.Оршанка, ул. Строителей, д. 8</t>
  </si>
  <si>
    <t>Очистка канализационной сети,  разборка и сборка канализационных труб, осмотр протечки санприборов, очистка кровли от снега и наледи, прочистка воронки и труб наружного водостока, снятие показаний электросчетчиков, удаление воздуха из системы отопления и горячего водоснабжения, ремонт групповых щитков, смена набивки вентилей муфтовых д.до 20 мм.</t>
  </si>
  <si>
    <t>Очистка канализационной сети, осмотр теплового узла, осмотр протечки санприборов,   удаление снега и наледи с кровли, прочистка воронки и труб наружного водостока, подключение сварочного аппарата к э / сети, ремонт внутренних трубопроводов из чугунных канализационных труб д.100 мм, ремонт групповых щитков, ремонт  внутренних трубопроводов из чугунных канализационных труб д. 50 мм, смена прокладок кранов водоразборных, слив и наполнение водой системы отопления с осмотром системы, снятие показаний электросчетчиков, проверка электросчетчиков</t>
  </si>
  <si>
    <t>Осмотр электрооборудования,  осмотр протечки санприборов, удаление снега и наледи с кровли, прочистка воронки и труб наружного водостока, очистка кнализационной сети, осмотр теплового узла, удаление воздуха из системы отопления, снятие показаниц электросчетчиков</t>
  </si>
  <si>
    <t>Снятие показаний электросчетчиков, удаление воздуха из системы отопления и горячего водоснабжения, осмотр протечек санприборов, осмотр электрооборудования, ремонт вентилей обратных д.20 мм, ремонт силового предохранительного шкафа</t>
  </si>
  <si>
    <t>Снятие показаний электросчетчиков,   ремонт групповых электрощитков на лестничной клетке без ремонта автоматов,  смена кранов водоразборных и туалетных</t>
  </si>
  <si>
    <t>Осмотр  трубопроводов внутренней канадизации, холодного водоснабжения Снятие показаний электросчетчиков,  очистка канализационной внутренней сети, ремонт  групповых электрощитков на лестничной клетке без ремонта автоматов</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</si>
  <si>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 профилактический осмотр электросети</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</si>
  <si>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ремонт групповых электрощитков без ремонта автоматов</t>
  </si>
  <si>
    <t>Снятие показаний электросчетчиков, выпуск воздуха из системы отопления,  ремонт групповых электрощитков без ремонта автоматов,  демонтаж и монтаж элеваторов,  закрытие и открытие задвижек д.50 мм, очистка канализационной внутренней сети</t>
  </si>
  <si>
    <t>Снятие показаний электросчетчиков,  смазка дверных навесов и замков входных в подъезды, осмотр трубопроводов отопления и ГВС, очистка внутренней канализации, осмотр трубопроводов внутренней канализации, ремонт груповых электрощитков без ремонта автоматов, снятие показаний теплосчетчиков</t>
  </si>
  <si>
    <t>Снятие показаний электросчетчиков,  очистка канализационной внутренней сети,  осмотр трубопроводов отопления и ГВС, выпуск воздуха из системы отопления, снятие показаний теплосчетчиков, осмотр трубопроводов внутренней канализационной сети, осмотр отремонтированных приборов отопления при наполнении системы водой, осмотр подвального помещения, демонтаж и установка элеватора с прочисткой сопла</t>
  </si>
  <si>
    <t>Смена вентилей и клапанов муфтовых диам.до 20мм, 32 мм,внутренних стальных труб д. 25 мм, смена кабеля 2*2,5 мм</t>
  </si>
  <si>
    <t>Смена вентилей и клапанов обратных муфтовых д. до 32 мм,20 мм, смена сгонов д. До 20 мм</t>
  </si>
  <si>
    <t>Смена кранов «Маевского» д.15 мм, светильников на площадке</t>
  </si>
  <si>
    <t>Смена вентилей д. 25 мм</t>
  </si>
  <si>
    <t>Масляная окраска стальных труб в тепловом узле за 1 раз,  смена 3-х ходовых кранов, смена внутренних трубопроводов из стальных труб д.32 мм, смена п/э канализационных труб д.100 мм, смена электропровода 2*2,5</t>
  </si>
  <si>
    <t>Смена внутренних трубопроводов из стальных труб д.20 мм,  смена вентилей и клапанов д.20 мм, смена электрокабаля 2*0,75 мм</t>
  </si>
  <si>
    <t>Смена вентилей и клапанов муфтовых д, 25 мм,   масляная окраска скамеек у подъездов, смена внутренних трубопроводов из стальных труб д.20 мм, д.15 мм, разборка трубопроводов из водогазопроводных труб д.15 мм, разборка трубопроводов канализации из чугунных труб д.50 мм, , прокладка трубопроводов канализации из п/э труб д.50 мм, прокладка трубопроводов водоснабжения из полипропиленовых труб д.20 мм</t>
  </si>
  <si>
    <t xml:space="preserve">Смена вентилей и клапанов д.15 мм, разборка чугун.труб канализации д.100 мм, д.50 мм, прокладка трубопроводов внутренней канализации из П/Э труб д.110 мм, д.50 мм, врезка в действующие внутренние сети трубопроводов канализации д.100 мм,д.50 мм, смена ламп накаливания в Т.У. </t>
  </si>
  <si>
    <t>Смена пробко-спускных кранов</t>
  </si>
  <si>
    <t xml:space="preserve">Смена вентилей и клапанов обратных муфтовых д.15 мм,  смена внутренних трубопроводов из стальных труб д. 32 мм, устройство перегородок, дверных полотен, установка дверных замков </t>
  </si>
  <si>
    <t>пгт.Оршанка, ул. Строителей, д. 8А</t>
  </si>
  <si>
    <t>Очистка канализационной сети,  разборка и сборка канализационных труб, чеканка стыков кан.труб, осмотр протечки санприборов,  ремонт групповых щитков, осмотр стояков холодного водоснабжения, снятие показаний эл.счетчиков, ремонт вентилей муфтовых, прочистка воронки и труб наружного водостока, очистка кровли от снега и наледи</t>
  </si>
  <si>
    <t>Очистка канализационной сети,  осмотр теплового узла,  осмотр помещения подвала,   удаление снега и наледи с кровли, прочистка воронки и труб наружного водостока, прочистка вент.каналов, осмотр протечек санприборов, ремонт групповых щитков, снятие показаний электросчетчиков</t>
  </si>
  <si>
    <t>Осмотр электрооборудования,  осмотр протечки санприборов, удаление снега и наледи с кровли, прочистка воронки и труб наружного водостока, удаление воздуха из системы отопления, смена ламп накаливания, осмотр теплового узла, ремонт вентилей и клапанов муфтовых, ремонт внутренних чугунных канализационных труб, смена сгонов у трубопроводов, снятие показаний эл.счетчиков</t>
  </si>
  <si>
    <t>Снятие показаний электросчетчиков, удаление воздуха из системы отопления и горячего водоснабжения, осмотр протечек санприборов, осмотр электрооборудования, смена кранов водоразборных, отключение электроэнергии от сети, очистка канализационной сети внутренней</t>
  </si>
  <si>
    <t>Снятие показаний электросчетчиков,   ремонт групповых электрощитков, очистка внутренней канализационной сети, осмотр инженерных сетей теплового узла</t>
  </si>
  <si>
    <t>Осмотр  трубопроводов внутренней канадизации, холодного водоснабжения Снятие показаний электросчетчиков,  очистка канализационной внутренней сети, ремонт  групповых электрощитков на лестничной клетке без ремонта автоматов, чеканка трубопроводов из чугунных труб канализации д.100 мм</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</si>
  <si>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 ремонт вентилей муфтовых диам.до 32 мм, смена кран-буксы вентилей</t>
  </si>
  <si>
    <t>Снятие показаний электросчетчиков, выпуск воздуха из системы отопления,   закрытие и открытие задвижек д. До 100 мм,  демонтаж и монтаж обратно элеваторов с увеличением сопла, ремонт  электрощитков без ремонта автоматов</t>
  </si>
  <si>
    <t>Снятие показаний электросчетчиков, выпуск воздуха из системы отопления,  ремонт групповых электрощитков без ремонта автоматов,  очистка канализационной внутренней сети, осмотр трубопроводов внутр. Канал-ции, отопления и ГВС</t>
  </si>
  <si>
    <t>Снятие показаний электросчетчиков,  смазка дверных навесов и замков входных в подъезды,  осмотр трубопроводов отопления и ГВС, ремонт групповых электрощитков без ремонта автоматов, очистка внутренней канализации, осмотр трубопроводов внутренней канализации, ремонт светильников с лампами накаливания, снятие показаний теплосчетчиков</t>
  </si>
  <si>
    <t xml:space="preserve">Снятие показаний эл.счетчиков,  осмотр и очистка кан. внутренней сети,  осмотр трубопроводов отопления и ГВС, выпуск воздуха из системы отопления, снятие показаний теплосчетчиков, демонтаж и установка элеватора с прочисткой сопла, закрытие и открытие задвижек </t>
  </si>
  <si>
    <t>Смена вентилей и клапанов муфтовых</t>
  </si>
  <si>
    <t>Смена вентилей и клапанов обратных муфтовых д. 32 мм, ,сгонов д.20 мм, установка дверного доводчика к металлическим дверям</t>
  </si>
  <si>
    <t>Смена кранов «Маевского» д.15 мм,</t>
  </si>
  <si>
    <t xml:space="preserve">Смена пробко-спускных кранов,  смена чугунных трубопроводов канализации  д.110 мм на п/ э трубопровод канализации, врезка в действующие сети канализации  д.110 мм, смена электроровода </t>
  </si>
  <si>
    <t>Разборка трубопровода из чугунных канализационных труб д.100 мм. Прокладка трубопровода канализации из п/э труб д.110 мм,врезка в действующую сеть канализации д.100 мм, смена вентилей д. 25 мм</t>
  </si>
  <si>
    <t>Масляная окраска стальных труб в тепловом узле за 1 раз,  смена 3-х ходовых кранов, смена кровли на покрытие из наплавляемых материалов в один слой, промазка фальцев и свищей в покрытии из стали</t>
  </si>
  <si>
    <t xml:space="preserve">Смена вентилей и клапанов муфтовых д, 20 мм,   масляная окраска скамеек у подъездов, смена задвижек д.50 мм, смена существующих рулонных кровель на покрытия из наплавляемых материалов, ремонт панельных швов наружных </t>
  </si>
  <si>
    <t>Смена вентилей и клапанов д.15 мм,д.20 мм,д.25 мм, смена задвижек д.50 мм, ремонт герметизации швов наружных панельных стен герметиками и мастиками без прокладки упругой</t>
  </si>
  <si>
    <t>Демонтаж кабеля, смена резьбовых соединений, устройство кирпичных столбиков</t>
  </si>
  <si>
    <t>пгт.Оршанка, ул. Строителей, д. 9</t>
  </si>
  <si>
    <t>Удаление снега и наледи с кровли, сбивка сосулек</t>
  </si>
  <si>
    <t>Удаление снега и наледи с кровли,  снятие показаний электросчетчиков</t>
  </si>
  <si>
    <t xml:space="preserve">Снятие показаний электросчетчиков, выпуск воздуха из системы отопления,  ремонт  задвижек д. До 100 мм со снятием с места, установка шайбы д. До 100 мм трубопроводов  </t>
  </si>
  <si>
    <t>Снятие показаний электросчетчиков, выпуск воздуха из системы отопления,  ремонт групповых электрощитков без ремонта автоматов, технический осмотр узла управления теплоэнергии и ХВС</t>
  </si>
  <si>
    <t xml:space="preserve">Масляная окраска скамеек у подъездов, ремонт отмостки бетонной толщ 15 см, устройство подстилающих слоев песчаных, устройство цементной стяжки толщ 20 мм, приготовление бетонов и растворов вручную,кладка стен приямков , прокладка трубопроводов из п/э труб канализации д. 110 мм </t>
  </si>
</sst>
</file>

<file path=xl/styles.xml><?xml version="1.0" encoding="utf-8"?>
<styleSheet xmlns="http://schemas.openxmlformats.org/spreadsheetml/2006/main">
  <numFmts count="2">
    <numFmt numFmtId="164" formatCode="GENERAL"/>
    <numFmt numFmtId="165" formatCode="0"/>
  </numFmts>
  <fonts count="5">
    <font>
      <sz val="10"/>
      <name val="Arial"/>
      <family val="2"/>
    </font>
    <font>
      <sz val="10"/>
      <name val="Times New Roman"/>
      <family val="1"/>
    </font>
    <font>
      <i/>
      <sz val="10"/>
      <name val="Times New Roman"/>
      <family val="1"/>
    </font>
    <font>
      <sz val="10"/>
      <color indexed="9"/>
      <name val="Arial"/>
      <family val="2"/>
    </font>
    <font>
      <sz val="9"/>
      <name val="Times New Roman"/>
      <family val="1"/>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1">
    <xf numFmtId="164" fontId="0" fillId="0" borderId="0" xfId="0" applyAlignment="1">
      <alignment/>
    </xf>
    <xf numFmtId="164" fontId="0" fillId="0" borderId="0" xfId="0" applyAlignment="1">
      <alignment/>
    </xf>
    <xf numFmtId="164" fontId="1" fillId="0" borderId="0" xfId="0" applyFont="1" applyAlignment="1">
      <alignment horizontal="center" vertical="center"/>
    </xf>
    <xf numFmtId="164" fontId="1" fillId="0" borderId="0" xfId="0" applyFont="1" applyAlignment="1">
      <alignment/>
    </xf>
    <xf numFmtId="164" fontId="1" fillId="0" borderId="0" xfId="0" applyFont="1" applyAlignment="1">
      <alignment/>
    </xf>
    <xf numFmtId="164" fontId="2" fillId="0" borderId="0" xfId="0" applyFont="1" applyAlignment="1">
      <alignment/>
    </xf>
    <xf numFmtId="164" fontId="3" fillId="0" borderId="0" xfId="0" applyFont="1" applyAlignment="1">
      <alignment/>
    </xf>
    <xf numFmtId="164" fontId="1" fillId="0" borderId="1" xfId="0" applyFont="1" applyBorder="1" applyAlignment="1">
      <alignment horizontal="center" wrapText="1"/>
    </xf>
    <xf numFmtId="165" fontId="0" fillId="0" borderId="0" xfId="0" applyNumberFormat="1" applyFont="1" applyAlignment="1">
      <alignment/>
    </xf>
    <xf numFmtId="164" fontId="0" fillId="0" borderId="0" xfId="0" applyFont="1" applyAlignment="1">
      <alignment/>
    </xf>
    <xf numFmtId="164" fontId="1" fillId="0" borderId="1" xfId="0" applyFont="1" applyBorder="1" applyAlignment="1">
      <alignment horizontal="center"/>
    </xf>
    <xf numFmtId="164" fontId="1" fillId="0" borderId="1" xfId="0" applyFont="1" applyBorder="1" applyAlignment="1">
      <alignment/>
    </xf>
    <xf numFmtId="165" fontId="1" fillId="0" borderId="1" xfId="0" applyNumberFormat="1" applyFont="1" applyBorder="1" applyAlignment="1">
      <alignment/>
    </xf>
    <xf numFmtId="164" fontId="2" fillId="0" borderId="1" xfId="0" applyFont="1" applyBorder="1" applyAlignment="1">
      <alignment horizontal="center"/>
    </xf>
    <xf numFmtId="164" fontId="2" fillId="0" borderId="1" xfId="0" applyFont="1" applyBorder="1" applyAlignment="1">
      <alignment wrapText="1"/>
    </xf>
    <xf numFmtId="164" fontId="1" fillId="0" borderId="1" xfId="0" applyFont="1" applyBorder="1" applyAlignment="1">
      <alignment/>
    </xf>
    <xf numFmtId="164" fontId="1" fillId="0" borderId="1" xfId="0" applyFont="1" applyFill="1" applyBorder="1" applyAlignment="1">
      <alignment/>
    </xf>
    <xf numFmtId="164" fontId="1" fillId="0" borderId="1" xfId="0" applyFont="1" applyBorder="1" applyAlignment="1">
      <alignment wrapText="1"/>
    </xf>
    <xf numFmtId="164" fontId="1" fillId="0" borderId="1" xfId="0" applyFont="1" applyFill="1" applyBorder="1" applyAlignment="1">
      <alignment wrapText="1"/>
    </xf>
    <xf numFmtId="164" fontId="2" fillId="0" borderId="1" xfId="0" applyFont="1" applyBorder="1" applyAlignment="1">
      <alignment vertical="center" wrapText="1"/>
    </xf>
    <xf numFmtId="164" fontId="1" fillId="0" borderId="1" xfId="0" applyFont="1" applyBorder="1" applyAlignment="1">
      <alignment vertical="center" wrapText="1"/>
    </xf>
    <xf numFmtId="164" fontId="1" fillId="0" borderId="0" xfId="0" applyFont="1" applyBorder="1" applyAlignment="1">
      <alignment/>
    </xf>
    <xf numFmtId="164" fontId="1" fillId="0" borderId="0" xfId="0" applyFont="1" applyBorder="1" applyAlignment="1">
      <alignment/>
    </xf>
    <xf numFmtId="165" fontId="1" fillId="0" borderId="0" xfId="0" applyNumberFormat="1" applyFont="1" applyAlignment="1">
      <alignment/>
    </xf>
    <xf numFmtId="164" fontId="1" fillId="0" borderId="0" xfId="0" applyFont="1" applyAlignment="1">
      <alignment horizontal="left"/>
    </xf>
    <xf numFmtId="164" fontId="1" fillId="0" borderId="0" xfId="0" applyFont="1" applyAlignment="1">
      <alignment wrapText="1"/>
    </xf>
    <xf numFmtId="164" fontId="1" fillId="0" borderId="1" xfId="0" applyFont="1" applyBorder="1" applyAlignment="1">
      <alignment horizontal="left"/>
    </xf>
    <xf numFmtId="164" fontId="2" fillId="0" borderId="1" xfId="0" applyFont="1" applyBorder="1" applyAlignment="1">
      <alignment horizontal="left" wrapText="1"/>
    </xf>
    <xf numFmtId="164" fontId="2" fillId="0" borderId="1" xfId="0" applyFont="1" applyBorder="1" applyAlignment="1">
      <alignment horizontal="left" vertical="center" wrapText="1"/>
    </xf>
    <xf numFmtId="164" fontId="1" fillId="0" borderId="1" xfId="0" applyFont="1" applyBorder="1" applyAlignment="1">
      <alignment horizontal="left" vertical="center" wrapText="1"/>
    </xf>
    <xf numFmtId="164" fontId="1" fillId="0" borderId="0" xfId="0" applyFont="1" applyBorder="1" applyAlignment="1">
      <alignment horizontal="left"/>
    </xf>
    <xf numFmtId="165" fontId="1" fillId="0" borderId="0" xfId="0" applyNumberFormat="1" applyFont="1" applyBorder="1" applyAlignment="1">
      <alignment/>
    </xf>
    <xf numFmtId="164" fontId="2" fillId="0" borderId="1" xfId="0" applyFont="1" applyBorder="1" applyAlignment="1">
      <alignment horizontal="left" vertical="top" wrapText="1"/>
    </xf>
    <xf numFmtId="164" fontId="1" fillId="0" borderId="1" xfId="0" applyFont="1" applyFill="1" applyBorder="1" applyAlignment="1">
      <alignment vertical="top"/>
    </xf>
    <xf numFmtId="165" fontId="1" fillId="0" borderId="1" xfId="0" applyNumberFormat="1" applyFont="1" applyBorder="1" applyAlignment="1">
      <alignment vertical="top"/>
    </xf>
    <xf numFmtId="164" fontId="1" fillId="0" borderId="1" xfId="0" applyFont="1" applyFill="1" applyBorder="1" applyAlignment="1">
      <alignment/>
    </xf>
    <xf numFmtId="164" fontId="1" fillId="0" borderId="1" xfId="0" applyFont="1" applyBorder="1" applyAlignment="1">
      <alignment horizontal="left" vertical="top"/>
    </xf>
    <xf numFmtId="164" fontId="1" fillId="0" borderId="1" xfId="0" applyFont="1" applyBorder="1" applyAlignment="1">
      <alignment horizontal="left" wrapText="1"/>
    </xf>
    <xf numFmtId="165" fontId="1" fillId="0" borderId="1" xfId="0" applyNumberFormat="1" applyFont="1" applyBorder="1" applyAlignment="1">
      <alignment horizontal="right" wrapText="1"/>
    </xf>
    <xf numFmtId="164" fontId="4" fillId="0" borderId="1" xfId="0" applyFont="1" applyFill="1" applyBorder="1" applyAlignment="1">
      <alignment/>
    </xf>
    <xf numFmtId="164" fontId="1"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6"/>
  <sheetViews>
    <sheetView workbookViewId="0" topLeftCell="A1">
      <selection activeCell="J19" sqref="J19"/>
    </sheetView>
  </sheetViews>
  <sheetFormatPr defaultColWidth="11.421875" defaultRowHeight="12.75"/>
  <cols>
    <col min="1" max="1" width="4.7109375" style="0" customWidth="1"/>
    <col min="2" max="2" width="49.57421875" style="1" customWidth="1"/>
    <col min="3" max="4" width="11.421875" style="0" customWidth="1"/>
    <col min="5" max="5" width="11.140625" style="0" customWidth="1"/>
    <col min="6" max="12" width="11.57421875" style="0" customWidth="1"/>
    <col min="13" max="16384" width="11.57421875" style="0"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6</v>
      </c>
      <c r="B7" s="2"/>
      <c r="C7" s="2"/>
      <c r="D7" s="2"/>
      <c r="E7" s="2"/>
    </row>
    <row r="8" spans="1:5" ht="12">
      <c r="A8" s="2"/>
      <c r="B8" s="3"/>
      <c r="C8" s="4"/>
      <c r="D8" s="4"/>
      <c r="E8" s="4"/>
    </row>
    <row r="9" spans="1:12" ht="12">
      <c r="A9" s="5" t="s">
        <v>7</v>
      </c>
      <c r="B9" s="3"/>
      <c r="C9" s="5">
        <v>1363.7</v>
      </c>
      <c r="D9" s="4"/>
      <c r="E9" s="4"/>
      <c r="F9" s="6">
        <f>C9+'Кр,15а'!C9+'Кр,17'!C9+'Кр,18'!C9+'Кр,19'!C9+'Пер,10'!C9+'Пер,11'!E9+'Пер,13'!E9+'Пер,17'!E9+'Пер,19'!E9+'Пер,3'!E9+'Пер,4'!E9+'Пер,4а'!E9+'Пер,5'!E9+'Пер,6'!E9+'Пер,6а'!E9+'Пер,7'!E9+'Пер,8'!E9+'Пер,9'!E9+'Стр,2'!E9+'Стр,12'!E9+'Стр,4а'!E9+'Стр,8'!E9+'Стр,8а'!E9+'Стр,9'!E9</f>
        <v>15450.499999999998</v>
      </c>
      <c r="G9" s="6"/>
      <c r="H9" s="6"/>
      <c r="I9" s="6"/>
      <c r="J9" s="6"/>
      <c r="K9" s="6"/>
      <c r="L9" s="6"/>
    </row>
    <row r="10" spans="1:12" ht="12">
      <c r="A10" s="5"/>
      <c r="B10" s="3"/>
      <c r="C10" s="4"/>
      <c r="D10" s="4"/>
      <c r="E10" s="4"/>
      <c r="F10" s="6"/>
      <c r="G10" s="6"/>
      <c r="H10" s="6"/>
      <c r="I10" s="6"/>
      <c r="J10" s="6"/>
      <c r="K10" s="6"/>
      <c r="L10" s="6"/>
    </row>
    <row r="11" spans="1:18" ht="24">
      <c r="A11" s="7" t="s">
        <v>8</v>
      </c>
      <c r="B11" s="7" t="s">
        <v>9</v>
      </c>
      <c r="C11" s="7" t="s">
        <v>10</v>
      </c>
      <c r="D11" s="7" t="s">
        <v>11</v>
      </c>
      <c r="E11" s="7" t="s">
        <v>12</v>
      </c>
      <c r="F11" s="8"/>
      <c r="G11" s="8"/>
      <c r="H11" s="8"/>
      <c r="I11" s="9"/>
      <c r="J11" s="8"/>
      <c r="K11" s="8"/>
      <c r="L11" s="8"/>
      <c r="M11" s="9"/>
      <c r="N11" s="9"/>
      <c r="O11" s="9"/>
      <c r="P11" s="9"/>
      <c r="Q11" s="9"/>
      <c r="R11" s="9"/>
    </row>
    <row r="12" spans="1:18" ht="12">
      <c r="A12" s="10">
        <v>1</v>
      </c>
      <c r="B12" s="11" t="s">
        <v>13</v>
      </c>
      <c r="C12" s="12">
        <v>62012</v>
      </c>
      <c r="D12" s="12">
        <v>61782</v>
      </c>
      <c r="E12" s="12">
        <f>SUM(E13:E24)</f>
        <v>94509</v>
      </c>
      <c r="F12" s="8"/>
      <c r="G12" s="8"/>
      <c r="H12" s="8"/>
      <c r="I12" s="9"/>
      <c r="J12" s="8"/>
      <c r="K12" s="8"/>
      <c r="L12" s="8"/>
      <c r="M12" s="9"/>
      <c r="N12" s="9"/>
      <c r="O12" s="9"/>
      <c r="P12" s="9"/>
      <c r="Q12" s="9"/>
      <c r="R12" s="9"/>
    </row>
    <row r="13" spans="1:18" ht="81">
      <c r="A13" s="13" t="s">
        <v>14</v>
      </c>
      <c r="B13" s="14" t="s">
        <v>15</v>
      </c>
      <c r="C13" s="15"/>
      <c r="D13" s="12"/>
      <c r="E13" s="15">
        <v>5106</v>
      </c>
      <c r="F13" s="8"/>
      <c r="G13" s="8"/>
      <c r="H13" s="8"/>
      <c r="I13" s="9"/>
      <c r="J13" s="8"/>
      <c r="K13" s="8"/>
      <c r="L13" s="8"/>
      <c r="M13" s="9"/>
      <c r="N13" s="9"/>
      <c r="O13" s="9"/>
      <c r="P13" s="9"/>
      <c r="Q13" s="9"/>
      <c r="R13" s="9"/>
    </row>
    <row r="14" spans="1:18" ht="81">
      <c r="A14" s="13" t="s">
        <v>16</v>
      </c>
      <c r="B14" s="14" t="s">
        <v>17</v>
      </c>
      <c r="C14" s="16"/>
      <c r="D14" s="12"/>
      <c r="E14" s="16">
        <v>5154</v>
      </c>
      <c r="F14" s="8"/>
      <c r="G14" s="8"/>
      <c r="H14" s="8"/>
      <c r="I14" s="9"/>
      <c r="J14" s="8"/>
      <c r="K14" s="8"/>
      <c r="L14" s="8"/>
      <c r="M14" s="9"/>
      <c r="N14" s="9"/>
      <c r="O14" s="9"/>
      <c r="P14" s="9"/>
      <c r="Q14" s="9"/>
      <c r="R14" s="9"/>
    </row>
    <row r="15" spans="1:18" ht="24">
      <c r="A15" s="13" t="s">
        <v>18</v>
      </c>
      <c r="B15" s="14" t="s">
        <v>19</v>
      </c>
      <c r="C15" s="16"/>
      <c r="D15" s="12"/>
      <c r="E15" s="16">
        <v>5024</v>
      </c>
      <c r="F15" s="8"/>
      <c r="G15" s="8"/>
      <c r="H15" s="8"/>
      <c r="I15" s="9"/>
      <c r="J15" s="8"/>
      <c r="K15" s="8"/>
      <c r="L15" s="8"/>
      <c r="M15" s="9"/>
      <c r="N15" s="9"/>
      <c r="O15" s="9"/>
      <c r="P15" s="9"/>
      <c r="Q15" s="9"/>
      <c r="R15" s="9"/>
    </row>
    <row r="16" spans="1:18" ht="57.75">
      <c r="A16" s="13" t="s">
        <v>20</v>
      </c>
      <c r="B16" s="14" t="s">
        <v>21</v>
      </c>
      <c r="C16" s="16"/>
      <c r="D16" s="12"/>
      <c r="E16" s="16">
        <v>3486</v>
      </c>
      <c r="F16" s="8"/>
      <c r="G16" s="8"/>
      <c r="H16" s="8"/>
      <c r="I16" s="9"/>
      <c r="J16" s="8"/>
      <c r="K16" s="8"/>
      <c r="L16" s="8"/>
      <c r="M16" s="9"/>
      <c r="N16" s="9"/>
      <c r="O16" s="9"/>
      <c r="P16" s="9"/>
      <c r="Q16" s="9"/>
      <c r="R16" s="9"/>
    </row>
    <row r="17" spans="1:18" ht="46.5">
      <c r="A17" s="13" t="s">
        <v>22</v>
      </c>
      <c r="B17" s="14" t="s">
        <v>23</v>
      </c>
      <c r="C17" s="16"/>
      <c r="D17" s="12"/>
      <c r="E17" s="16">
        <v>2549</v>
      </c>
      <c r="F17" s="8"/>
      <c r="G17" s="8"/>
      <c r="H17" s="8"/>
      <c r="I17" s="9"/>
      <c r="J17" s="8"/>
      <c r="K17" s="8"/>
      <c r="L17" s="8"/>
      <c r="M17" s="9"/>
      <c r="N17" s="9"/>
      <c r="O17" s="9"/>
      <c r="P17" s="9"/>
      <c r="Q17" s="9"/>
      <c r="R17" s="9"/>
    </row>
    <row r="18" spans="1:18" ht="46.5">
      <c r="A18" s="13" t="s">
        <v>24</v>
      </c>
      <c r="B18" s="14" t="s">
        <v>25</v>
      </c>
      <c r="C18" s="16"/>
      <c r="D18" s="12"/>
      <c r="E18" s="16">
        <v>4932</v>
      </c>
      <c r="F18" s="8"/>
      <c r="G18" s="8"/>
      <c r="H18" s="8"/>
      <c r="I18" s="9"/>
      <c r="J18" s="8"/>
      <c r="K18" s="8"/>
      <c r="L18" s="8"/>
      <c r="M18" s="9"/>
      <c r="N18" s="9"/>
      <c r="O18" s="9"/>
      <c r="P18" s="9"/>
      <c r="Q18" s="9"/>
      <c r="R18" s="9"/>
    </row>
    <row r="19" spans="1:18" ht="57.75">
      <c r="A19" s="13" t="s">
        <v>26</v>
      </c>
      <c r="B19" s="14" t="s">
        <v>27</v>
      </c>
      <c r="C19" s="16"/>
      <c r="D19" s="12"/>
      <c r="E19" s="16">
        <v>42244</v>
      </c>
      <c r="F19" s="8"/>
      <c r="G19" s="8"/>
      <c r="H19" s="8"/>
      <c r="I19" s="9"/>
      <c r="J19" s="8"/>
      <c r="K19" s="8"/>
      <c r="L19" s="8"/>
      <c r="M19" s="9"/>
      <c r="N19" s="9"/>
      <c r="O19" s="9"/>
      <c r="P19" s="9"/>
      <c r="Q19" s="9"/>
      <c r="R19" s="9"/>
    </row>
    <row r="20" spans="1:18" ht="69.75">
      <c r="A20" s="13" t="s">
        <v>28</v>
      </c>
      <c r="B20" s="14" t="s">
        <v>29</v>
      </c>
      <c r="C20" s="16"/>
      <c r="D20" s="12"/>
      <c r="E20" s="16">
        <v>6355</v>
      </c>
      <c r="F20" s="8"/>
      <c r="G20" s="8"/>
      <c r="H20" s="8"/>
      <c r="I20" s="9"/>
      <c r="J20" s="8"/>
      <c r="K20" s="8"/>
      <c r="L20" s="8"/>
      <c r="M20" s="9"/>
      <c r="N20" s="9"/>
      <c r="O20" s="9"/>
      <c r="P20" s="9"/>
      <c r="Q20" s="9"/>
      <c r="R20" s="9"/>
    </row>
    <row r="21" spans="1:18" ht="46.5">
      <c r="A21" s="13" t="s">
        <v>30</v>
      </c>
      <c r="B21" s="14" t="s">
        <v>31</v>
      </c>
      <c r="C21" s="16"/>
      <c r="D21" s="12"/>
      <c r="E21" s="16">
        <v>5158</v>
      </c>
      <c r="F21" s="8"/>
      <c r="G21" s="8"/>
      <c r="H21" s="8"/>
      <c r="I21" s="9"/>
      <c r="J21" s="8"/>
      <c r="K21" s="8"/>
      <c r="L21" s="8"/>
      <c r="M21" s="9"/>
      <c r="N21" s="9"/>
      <c r="O21" s="9"/>
      <c r="P21" s="9"/>
      <c r="Q21" s="9"/>
      <c r="R21" s="9"/>
    </row>
    <row r="22" spans="1:18" ht="57.75">
      <c r="A22" s="13" t="s">
        <v>32</v>
      </c>
      <c r="B22" s="14" t="s">
        <v>33</v>
      </c>
      <c r="C22" s="16"/>
      <c r="D22" s="12"/>
      <c r="E22" s="16">
        <v>4326</v>
      </c>
      <c r="F22" s="8"/>
      <c r="G22" s="8"/>
      <c r="H22" s="8"/>
      <c r="I22" s="9"/>
      <c r="J22" s="8"/>
      <c r="K22" s="8"/>
      <c r="L22" s="8"/>
      <c r="M22" s="9"/>
      <c r="N22" s="9"/>
      <c r="O22" s="9"/>
      <c r="P22" s="9"/>
      <c r="Q22" s="9"/>
      <c r="R22" s="9"/>
    </row>
    <row r="23" spans="1:18" ht="57.75">
      <c r="A23" s="13" t="s">
        <v>34</v>
      </c>
      <c r="B23" s="14" t="s">
        <v>35</v>
      </c>
      <c r="C23" s="16"/>
      <c r="D23" s="12"/>
      <c r="E23" s="16">
        <v>6788</v>
      </c>
      <c r="F23" s="8"/>
      <c r="G23" s="8"/>
      <c r="H23" s="8"/>
      <c r="I23" s="9"/>
      <c r="J23" s="8"/>
      <c r="K23" s="8"/>
      <c r="L23" s="8"/>
      <c r="M23" s="9"/>
      <c r="N23" s="9"/>
      <c r="O23" s="9"/>
      <c r="P23" s="9"/>
      <c r="Q23" s="9"/>
      <c r="R23" s="9"/>
    </row>
    <row r="24" spans="1:18" ht="69.75">
      <c r="A24" s="13" t="s">
        <v>36</v>
      </c>
      <c r="B24" s="14" t="s">
        <v>37</v>
      </c>
      <c r="C24" s="16"/>
      <c r="D24" s="12"/>
      <c r="E24" s="16">
        <v>3387</v>
      </c>
      <c r="F24" s="8"/>
      <c r="G24" s="8"/>
      <c r="H24" s="8"/>
      <c r="I24" s="9"/>
      <c r="J24" s="8"/>
      <c r="K24" s="8"/>
      <c r="L24" s="8"/>
      <c r="M24" s="9"/>
      <c r="N24" s="9"/>
      <c r="O24" s="9"/>
      <c r="P24" s="9"/>
      <c r="Q24" s="9"/>
      <c r="R24" s="9"/>
    </row>
    <row r="25" spans="1:18" ht="12">
      <c r="A25" s="10">
        <v>2</v>
      </c>
      <c r="B25" s="11" t="s">
        <v>38</v>
      </c>
      <c r="C25" s="12">
        <v>38136</v>
      </c>
      <c r="D25" s="12">
        <v>37795</v>
      </c>
      <c r="E25" s="12">
        <f>E26+E27+E28+E29+E30+E31+E32+E33+E34+E35+E36</f>
        <v>36304</v>
      </c>
      <c r="F25" s="8"/>
      <c r="G25" s="8"/>
      <c r="H25" s="8"/>
      <c r="I25" s="9"/>
      <c r="J25" s="8"/>
      <c r="K25" s="8"/>
      <c r="L25" s="8"/>
      <c r="M25" s="9"/>
      <c r="N25" s="9"/>
      <c r="O25" s="9"/>
      <c r="P25" s="9"/>
      <c r="Q25" s="9"/>
      <c r="R25" s="9"/>
    </row>
    <row r="26" spans="1:18" ht="46.5">
      <c r="A26" s="10"/>
      <c r="B26" s="14" t="s">
        <v>39</v>
      </c>
      <c r="C26" s="17"/>
      <c r="D26" s="12"/>
      <c r="E26" s="17">
        <v>7178</v>
      </c>
      <c r="F26" s="8"/>
      <c r="G26" s="8"/>
      <c r="H26" s="8"/>
      <c r="I26" s="9"/>
      <c r="J26" s="8"/>
      <c r="K26" s="8"/>
      <c r="L26" s="8"/>
      <c r="M26" s="9"/>
      <c r="N26" s="9"/>
      <c r="O26" s="9"/>
      <c r="P26" s="9"/>
      <c r="Q26" s="9"/>
      <c r="R26" s="9"/>
    </row>
    <row r="27" spans="1:18" ht="35.25">
      <c r="A27" s="10"/>
      <c r="B27" s="14" t="s">
        <v>40</v>
      </c>
      <c r="C27" s="18"/>
      <c r="D27" s="12"/>
      <c r="E27" s="18">
        <v>1342</v>
      </c>
      <c r="F27" s="8"/>
      <c r="G27" s="8"/>
      <c r="H27" s="8"/>
      <c r="I27" s="9"/>
      <c r="J27" s="8"/>
      <c r="K27" s="8"/>
      <c r="L27" s="8"/>
      <c r="M27" s="9"/>
      <c r="N27" s="9"/>
      <c r="O27" s="9"/>
      <c r="P27" s="9"/>
      <c r="Q27" s="9"/>
      <c r="R27" s="9"/>
    </row>
    <row r="28" spans="1:18" ht="24">
      <c r="A28" s="10"/>
      <c r="B28" s="14" t="s">
        <v>41</v>
      </c>
      <c r="C28" s="16"/>
      <c r="D28" s="12"/>
      <c r="E28" s="16">
        <v>1397</v>
      </c>
      <c r="F28" s="8"/>
      <c r="G28" s="8"/>
      <c r="H28" s="8"/>
      <c r="I28" s="9"/>
      <c r="J28" s="8"/>
      <c r="K28" s="8"/>
      <c r="L28" s="8"/>
      <c r="M28" s="9"/>
      <c r="N28" s="9"/>
      <c r="O28" s="9"/>
      <c r="P28" s="9"/>
      <c r="Q28" s="9"/>
      <c r="R28" s="9"/>
    </row>
    <row r="29" spans="1:18" ht="24">
      <c r="A29" s="10"/>
      <c r="B29" s="14" t="s">
        <v>42</v>
      </c>
      <c r="C29" s="16"/>
      <c r="D29" s="12"/>
      <c r="E29" s="16">
        <v>1313</v>
      </c>
      <c r="F29" s="8"/>
      <c r="G29" s="8"/>
      <c r="H29" s="8"/>
      <c r="I29" s="9"/>
      <c r="J29" s="8"/>
      <c r="K29" s="8"/>
      <c r="L29" s="8"/>
      <c r="M29" s="9"/>
      <c r="N29" s="9"/>
      <c r="O29" s="9"/>
      <c r="P29" s="9"/>
      <c r="Q29" s="9"/>
      <c r="R29" s="9"/>
    </row>
    <row r="30" spans="1:18" ht="46.5">
      <c r="A30" s="10"/>
      <c r="B30" s="14" t="s">
        <v>43</v>
      </c>
      <c r="C30" s="16"/>
      <c r="D30" s="12"/>
      <c r="E30" s="16">
        <v>6084</v>
      </c>
      <c r="F30" s="8"/>
      <c r="G30" s="8"/>
      <c r="H30" s="8"/>
      <c r="I30" s="9"/>
      <c r="J30" s="8"/>
      <c r="K30" s="8"/>
      <c r="L30" s="8"/>
      <c r="M30" s="9"/>
      <c r="N30" s="9"/>
      <c r="O30" s="9"/>
      <c r="P30" s="9"/>
      <c r="Q30" s="9"/>
      <c r="R30" s="9"/>
    </row>
    <row r="31" spans="1:18" ht="24">
      <c r="A31" s="10"/>
      <c r="B31" s="14" t="s">
        <v>44</v>
      </c>
      <c r="C31" s="16"/>
      <c r="D31" s="12"/>
      <c r="E31" s="16">
        <v>1157</v>
      </c>
      <c r="F31" s="8"/>
      <c r="G31" s="8"/>
      <c r="H31" s="8"/>
      <c r="I31" s="9"/>
      <c r="J31" s="8"/>
      <c r="K31" s="8"/>
      <c r="L31" s="8"/>
      <c r="M31" s="9"/>
      <c r="N31" s="9"/>
      <c r="O31" s="9"/>
      <c r="P31" s="9"/>
      <c r="Q31" s="9"/>
      <c r="R31" s="9"/>
    </row>
    <row r="32" spans="1:18" ht="24">
      <c r="A32" s="10"/>
      <c r="B32" s="14" t="s">
        <v>45</v>
      </c>
      <c r="C32" s="16"/>
      <c r="D32" s="12"/>
      <c r="E32" s="16">
        <v>7578</v>
      </c>
      <c r="F32" s="8"/>
      <c r="G32" s="8"/>
      <c r="H32" s="8"/>
      <c r="I32" s="9"/>
      <c r="J32" s="8"/>
      <c r="K32" s="8"/>
      <c r="L32" s="8"/>
      <c r="M32" s="9"/>
      <c r="N32" s="9"/>
      <c r="O32" s="9"/>
      <c r="P32" s="9"/>
      <c r="Q32" s="9"/>
      <c r="R32" s="9"/>
    </row>
    <row r="33" spans="1:18" ht="69.75">
      <c r="A33" s="10"/>
      <c r="B33" s="14" t="s">
        <v>46</v>
      </c>
      <c r="C33" s="16"/>
      <c r="D33" s="12"/>
      <c r="E33" s="16">
        <v>6424</v>
      </c>
      <c r="F33" s="8"/>
      <c r="G33" s="8"/>
      <c r="H33" s="8"/>
      <c r="I33" s="9"/>
      <c r="J33" s="8"/>
      <c r="K33" s="8"/>
      <c r="L33" s="8"/>
      <c r="M33" s="9"/>
      <c r="N33" s="9"/>
      <c r="O33" s="9"/>
      <c r="P33" s="9"/>
      <c r="Q33" s="9"/>
      <c r="R33" s="9"/>
    </row>
    <row r="34" spans="1:18" ht="24">
      <c r="A34" s="10"/>
      <c r="B34" s="14" t="s">
        <v>47</v>
      </c>
      <c r="C34" s="16"/>
      <c r="D34" s="12"/>
      <c r="E34" s="16">
        <v>926</v>
      </c>
      <c r="F34" s="8"/>
      <c r="G34" s="8"/>
      <c r="H34" s="8"/>
      <c r="I34" s="9"/>
      <c r="J34" s="8"/>
      <c r="K34" s="8"/>
      <c r="L34" s="8"/>
      <c r="M34" s="9"/>
      <c r="N34" s="9"/>
      <c r="O34" s="9"/>
      <c r="P34" s="9"/>
      <c r="Q34" s="9"/>
      <c r="R34" s="9"/>
    </row>
    <row r="35" spans="1:18" ht="24">
      <c r="A35" s="10"/>
      <c r="B35" s="14" t="s">
        <v>48</v>
      </c>
      <c r="C35" s="16"/>
      <c r="D35" s="12"/>
      <c r="E35" s="16">
        <v>2188</v>
      </c>
      <c r="F35" s="8"/>
      <c r="G35" s="8"/>
      <c r="H35" s="8"/>
      <c r="I35" s="9"/>
      <c r="J35" s="8"/>
      <c r="K35" s="8"/>
      <c r="L35" s="8"/>
      <c r="M35" s="9"/>
      <c r="N35" s="9"/>
      <c r="O35" s="9"/>
      <c r="P35" s="9"/>
      <c r="Q35" s="9"/>
      <c r="R35" s="9"/>
    </row>
    <row r="36" spans="1:18" ht="24">
      <c r="A36" s="10"/>
      <c r="B36" s="14" t="s">
        <v>49</v>
      </c>
      <c r="C36" s="16"/>
      <c r="D36" s="12"/>
      <c r="E36" s="16">
        <v>717</v>
      </c>
      <c r="F36" s="8"/>
      <c r="G36" s="8"/>
      <c r="H36" s="8"/>
      <c r="I36" s="9"/>
      <c r="J36" s="8"/>
      <c r="K36" s="8"/>
      <c r="L36" s="8"/>
      <c r="M36" s="9"/>
      <c r="N36" s="9"/>
      <c r="O36" s="9"/>
      <c r="P36" s="9"/>
      <c r="Q36" s="9"/>
      <c r="R36" s="9"/>
    </row>
    <row r="37" spans="1:18" ht="12">
      <c r="A37" s="10">
        <v>3</v>
      </c>
      <c r="B37" s="11" t="s">
        <v>50</v>
      </c>
      <c r="C37" s="12">
        <v>18718</v>
      </c>
      <c r="D37" s="12">
        <v>18572</v>
      </c>
      <c r="E37" s="12">
        <v>18718</v>
      </c>
      <c r="F37" s="8"/>
      <c r="G37" s="8"/>
      <c r="H37" s="8"/>
      <c r="I37" s="9"/>
      <c r="J37" s="8"/>
      <c r="K37" s="8"/>
      <c r="L37" s="8"/>
      <c r="M37" s="9"/>
      <c r="N37" s="9"/>
      <c r="O37" s="9"/>
      <c r="P37" s="9"/>
      <c r="Q37" s="9"/>
      <c r="R37" s="9"/>
    </row>
    <row r="38" spans="1:18" ht="57.75" customHeight="1">
      <c r="A38" s="10"/>
      <c r="B38" s="19" t="s">
        <v>51</v>
      </c>
      <c r="C38" s="19"/>
      <c r="D38" s="19"/>
      <c r="E38" s="19"/>
      <c r="F38" s="8"/>
      <c r="G38" s="8"/>
      <c r="H38" s="8"/>
      <c r="I38" s="9"/>
      <c r="J38" s="8"/>
      <c r="K38" s="8"/>
      <c r="L38" s="8"/>
      <c r="M38" s="9"/>
      <c r="N38" s="9"/>
      <c r="O38" s="9"/>
      <c r="P38" s="9"/>
      <c r="Q38" s="9"/>
      <c r="R38" s="9"/>
    </row>
    <row r="39" spans="1:18" ht="12">
      <c r="A39" s="10">
        <v>4</v>
      </c>
      <c r="B39" s="20" t="s">
        <v>52</v>
      </c>
      <c r="C39" s="12">
        <v>3053</v>
      </c>
      <c r="D39" s="12">
        <v>2950</v>
      </c>
      <c r="E39" s="12">
        <v>3053</v>
      </c>
      <c r="F39" s="9"/>
      <c r="G39" s="9"/>
      <c r="H39" s="9"/>
      <c r="I39" s="9"/>
      <c r="J39" s="9"/>
      <c r="K39" s="9"/>
      <c r="L39" s="9"/>
      <c r="M39" s="9"/>
      <c r="N39" s="9"/>
      <c r="O39" s="9"/>
      <c r="P39" s="9"/>
      <c r="Q39" s="9"/>
      <c r="R39" s="9"/>
    </row>
    <row r="40" spans="1:18" ht="12">
      <c r="A40" s="10">
        <v>5</v>
      </c>
      <c r="B40" s="20" t="s">
        <v>53</v>
      </c>
      <c r="C40" s="12">
        <v>24136</v>
      </c>
      <c r="D40" s="12">
        <v>23913</v>
      </c>
      <c r="E40" s="12">
        <v>24136</v>
      </c>
      <c r="F40" s="9"/>
      <c r="G40" s="9"/>
      <c r="H40" s="9"/>
      <c r="I40" s="9"/>
      <c r="J40" s="9"/>
      <c r="K40" s="9"/>
      <c r="L40" s="9"/>
      <c r="M40" s="9"/>
      <c r="N40" s="9"/>
      <c r="O40" s="9"/>
      <c r="P40" s="9"/>
      <c r="Q40" s="9"/>
      <c r="R40" s="9"/>
    </row>
    <row r="41" spans="1:18" ht="12">
      <c r="A41" s="10"/>
      <c r="B41" s="11" t="s">
        <v>54</v>
      </c>
      <c r="C41" s="12">
        <f>C12+C25+C37+C39+C40</f>
        <v>146055</v>
      </c>
      <c r="D41" s="12">
        <f>D12+D25+D37+D39+D40</f>
        <v>145012</v>
      </c>
      <c r="E41" s="12">
        <f>E12+E25+E37+E39+E40</f>
        <v>176720</v>
      </c>
      <c r="F41" s="9"/>
      <c r="G41" s="9"/>
      <c r="H41" s="9"/>
      <c r="I41" s="9"/>
      <c r="J41" s="9"/>
      <c r="K41" s="9"/>
      <c r="L41" s="9"/>
      <c r="M41" s="9"/>
      <c r="N41" s="9"/>
      <c r="O41" s="9"/>
      <c r="P41" s="9"/>
      <c r="Q41" s="9"/>
      <c r="R41" s="9"/>
    </row>
    <row r="42" spans="1:18" ht="12">
      <c r="A42" s="21"/>
      <c r="B42" s="22"/>
      <c r="C42" s="23"/>
      <c r="D42" s="23"/>
      <c r="E42" s="23"/>
      <c r="F42" s="9"/>
      <c r="G42" s="9"/>
      <c r="H42" s="9"/>
      <c r="I42" s="9"/>
      <c r="J42" s="9"/>
      <c r="K42" s="9"/>
      <c r="L42" s="9"/>
      <c r="M42" s="9"/>
      <c r="N42" s="9"/>
      <c r="O42" s="9"/>
      <c r="P42" s="9"/>
      <c r="Q42" s="9"/>
      <c r="R42" s="9"/>
    </row>
    <row r="43" spans="1:18" ht="12">
      <c r="A43" s="4" t="s">
        <v>55</v>
      </c>
      <c r="B43" s="3"/>
      <c r="C43" s="23"/>
      <c r="D43" s="23">
        <f>C41-D41</f>
        <v>1043</v>
      </c>
      <c r="E43" s="23"/>
      <c r="F43" s="9"/>
      <c r="G43" s="9"/>
      <c r="H43" s="9"/>
      <c r="I43" s="9"/>
      <c r="J43" s="9"/>
      <c r="K43" s="9"/>
      <c r="L43" s="9"/>
      <c r="M43" s="9"/>
      <c r="N43" s="9"/>
      <c r="O43" s="9"/>
      <c r="P43" s="9"/>
      <c r="Q43" s="9"/>
      <c r="R43" s="9"/>
    </row>
    <row r="44" spans="6:18" ht="12">
      <c r="F44" s="9"/>
      <c r="G44" s="9"/>
      <c r="H44" s="9"/>
      <c r="I44" s="9"/>
      <c r="J44" s="9"/>
      <c r="K44" s="9"/>
      <c r="L44" s="9"/>
      <c r="M44" s="9"/>
      <c r="N44" s="9"/>
      <c r="O44" s="9"/>
      <c r="P44" s="9"/>
      <c r="Q44" s="9"/>
      <c r="R44" s="9"/>
    </row>
    <row r="45" spans="6:18" ht="12">
      <c r="F45" s="9"/>
      <c r="G45" s="9"/>
      <c r="H45" s="9"/>
      <c r="I45" s="9"/>
      <c r="J45" s="9"/>
      <c r="K45" s="9"/>
      <c r="L45" s="9"/>
      <c r="M45" s="9"/>
      <c r="N45" s="9"/>
      <c r="O45" s="9"/>
      <c r="P45" s="9"/>
      <c r="Q45" s="9"/>
      <c r="R45" s="9"/>
    </row>
    <row r="46" spans="2:18" ht="12">
      <c r="B46" s="3" t="s">
        <v>56</v>
      </c>
      <c r="F46" s="9"/>
      <c r="G46" s="9"/>
      <c r="H46" s="9"/>
      <c r="I46" s="9"/>
      <c r="J46" s="9"/>
      <c r="K46" s="9"/>
      <c r="L46" s="9"/>
      <c r="M46" s="9"/>
      <c r="N46" s="9"/>
      <c r="O46" s="9"/>
      <c r="P46" s="9"/>
      <c r="Q46" s="9"/>
      <c r="R46" s="9"/>
    </row>
  </sheetData>
  <sheetProtection selectLockedCells="1" selectUnlockedCells="1"/>
  <mergeCells count="8">
    <mergeCell ref="A1:E1"/>
    <mergeCell ref="A2:E2"/>
    <mergeCell ref="A3:E3"/>
    <mergeCell ref="A4:E4"/>
    <mergeCell ref="A5:E5"/>
    <mergeCell ref="A6:E6"/>
    <mergeCell ref="A7:E7"/>
    <mergeCell ref="B38:E38"/>
  </mergeCells>
  <printOptions/>
  <pageMargins left="1.025" right="0.34791666666666665" top="0.3" bottom="0.3" header="0.5118055555555555" footer="0.5118055555555555"/>
  <pageSetup firstPageNumber="1"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12.57421875" defaultRowHeight="12.75"/>
  <cols>
    <col min="1" max="1" width="5.28125" style="4" customWidth="1"/>
    <col min="2" max="2" width="44.71093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192</v>
      </c>
      <c r="B7" s="2"/>
      <c r="C7" s="2"/>
      <c r="D7" s="2"/>
      <c r="E7" s="2"/>
    </row>
    <row r="8" ht="12">
      <c r="A8" s="2"/>
    </row>
    <row r="9" spans="1:3" ht="12">
      <c r="A9" s="5" t="s">
        <v>7</v>
      </c>
      <c r="C9" s="4">
        <v>1094.7</v>
      </c>
    </row>
    <row r="10" ht="12">
      <c r="A10" s="5"/>
    </row>
    <row r="11" spans="1:6" ht="24">
      <c r="A11" s="7" t="s">
        <v>8</v>
      </c>
      <c r="B11" s="7" t="s">
        <v>9</v>
      </c>
      <c r="C11" s="7" t="s">
        <v>10</v>
      </c>
      <c r="D11" s="7" t="s">
        <v>11</v>
      </c>
      <c r="E11" s="7" t="s">
        <v>12</v>
      </c>
      <c r="F11" s="25"/>
    </row>
    <row r="12" spans="1:5" ht="12">
      <c r="A12" s="10">
        <v>1</v>
      </c>
      <c r="B12" s="26" t="s">
        <v>13</v>
      </c>
      <c r="C12" s="12">
        <v>49805</v>
      </c>
      <c r="D12" s="12">
        <v>48432</v>
      </c>
      <c r="E12" s="12">
        <f>SUM(E13:E24)</f>
        <v>56567</v>
      </c>
    </row>
    <row r="13" spans="1:5" ht="46.5">
      <c r="A13" s="13" t="s">
        <v>14</v>
      </c>
      <c r="B13" s="27" t="s">
        <v>193</v>
      </c>
      <c r="C13" s="15"/>
      <c r="D13" s="12"/>
      <c r="E13" s="15">
        <v>4070</v>
      </c>
    </row>
    <row r="14" spans="1:5" ht="57.75">
      <c r="A14" s="13" t="s">
        <v>16</v>
      </c>
      <c r="B14" s="27" t="s">
        <v>194</v>
      </c>
      <c r="C14" s="16"/>
      <c r="D14" s="12"/>
      <c r="E14" s="16">
        <v>4076</v>
      </c>
    </row>
    <row r="15" spans="1:5" ht="35.25">
      <c r="A15" s="13" t="s">
        <v>18</v>
      </c>
      <c r="B15" s="27" t="s">
        <v>195</v>
      </c>
      <c r="C15" s="16"/>
      <c r="D15" s="12"/>
      <c r="E15" s="16">
        <v>3642</v>
      </c>
    </row>
    <row r="16" spans="1:5" ht="35.25">
      <c r="A16" s="13" t="s">
        <v>20</v>
      </c>
      <c r="B16" s="27" t="s">
        <v>196</v>
      </c>
      <c r="C16" s="16"/>
      <c r="D16" s="12"/>
      <c r="E16" s="16">
        <v>306</v>
      </c>
    </row>
    <row r="17" spans="1:5" ht="46.5">
      <c r="A17" s="13" t="s">
        <v>22</v>
      </c>
      <c r="B17" s="27" t="s">
        <v>197</v>
      </c>
      <c r="C17" s="16"/>
      <c r="D17" s="12"/>
      <c r="E17" s="16">
        <v>2813</v>
      </c>
    </row>
    <row r="18" spans="1:5" ht="24">
      <c r="A18" s="13" t="s">
        <v>24</v>
      </c>
      <c r="B18" s="27" t="s">
        <v>198</v>
      </c>
      <c r="C18" s="16"/>
      <c r="D18" s="12"/>
      <c r="E18" s="16">
        <v>1059</v>
      </c>
    </row>
    <row r="19" spans="1:5" ht="46.5">
      <c r="A19" s="13" t="s">
        <v>26</v>
      </c>
      <c r="B19" s="27" t="s">
        <v>84</v>
      </c>
      <c r="C19" s="16"/>
      <c r="D19" s="12"/>
      <c r="E19" s="16">
        <v>24035</v>
      </c>
    </row>
    <row r="20" spans="1:5" ht="57.75">
      <c r="A20" s="13" t="s">
        <v>28</v>
      </c>
      <c r="B20" s="27" t="s">
        <v>199</v>
      </c>
      <c r="C20" s="16"/>
      <c r="D20" s="12"/>
      <c r="E20" s="16">
        <v>5608</v>
      </c>
    </row>
    <row r="21" spans="1:5" ht="57.75">
      <c r="A21" s="13" t="s">
        <v>30</v>
      </c>
      <c r="B21" s="27" t="s">
        <v>200</v>
      </c>
      <c r="C21" s="16"/>
      <c r="D21" s="12"/>
      <c r="E21" s="16">
        <v>3315</v>
      </c>
    </row>
    <row r="22" spans="1:5" ht="57.75">
      <c r="A22" s="13" t="s">
        <v>32</v>
      </c>
      <c r="B22" s="27" t="s">
        <v>201</v>
      </c>
      <c r="C22" s="16"/>
      <c r="D22" s="12"/>
      <c r="E22" s="16">
        <v>2302</v>
      </c>
    </row>
    <row r="23" spans="1:5" ht="57.75">
      <c r="A23" s="13" t="s">
        <v>34</v>
      </c>
      <c r="B23" s="27" t="s">
        <v>202</v>
      </c>
      <c r="C23" s="16"/>
      <c r="D23" s="12"/>
      <c r="E23" s="16">
        <v>2933</v>
      </c>
    </row>
    <row r="24" spans="1:5" ht="69.75">
      <c r="A24" s="13" t="s">
        <v>36</v>
      </c>
      <c r="B24" s="27" t="s">
        <v>203</v>
      </c>
      <c r="C24" s="16"/>
      <c r="D24" s="12"/>
      <c r="E24" s="16">
        <v>2408</v>
      </c>
    </row>
    <row r="25" spans="1:5" ht="12">
      <c r="A25" s="10">
        <v>2</v>
      </c>
      <c r="B25" s="26" t="s">
        <v>38</v>
      </c>
      <c r="C25" s="12">
        <v>30646</v>
      </c>
      <c r="D25" s="12">
        <v>29700</v>
      </c>
      <c r="E25" s="12">
        <f>E26+E27+E28+E29+E30+E31+E32+E33</f>
        <v>56221</v>
      </c>
    </row>
    <row r="26" spans="1:5" ht="24">
      <c r="A26" s="15"/>
      <c r="B26" s="27" t="s">
        <v>204</v>
      </c>
      <c r="C26" s="17"/>
      <c r="D26" s="12"/>
      <c r="E26" s="17">
        <v>1281</v>
      </c>
    </row>
    <row r="27" spans="1:5" ht="24">
      <c r="A27" s="15"/>
      <c r="B27" s="27" t="s">
        <v>205</v>
      </c>
      <c r="C27" s="16"/>
      <c r="D27" s="12"/>
      <c r="E27" s="16">
        <v>1323</v>
      </c>
    </row>
    <row r="28" spans="1:5" ht="92.25">
      <c r="A28" s="15"/>
      <c r="B28" s="27" t="s">
        <v>206</v>
      </c>
      <c r="C28" s="18"/>
      <c r="D28" s="12"/>
      <c r="E28" s="18">
        <v>47523</v>
      </c>
    </row>
    <row r="29" spans="1:5" ht="12">
      <c r="A29" s="15"/>
      <c r="B29" s="27" t="s">
        <v>207</v>
      </c>
      <c r="C29" s="16"/>
      <c r="D29" s="12"/>
      <c r="E29" s="16">
        <v>351</v>
      </c>
    </row>
    <row r="30" spans="1:5" ht="24">
      <c r="A30" s="15"/>
      <c r="B30" s="27" t="s">
        <v>157</v>
      </c>
      <c r="C30" s="16"/>
      <c r="D30" s="12"/>
      <c r="E30" s="16">
        <v>3479</v>
      </c>
    </row>
    <row r="31" spans="1:5" ht="24">
      <c r="A31" s="15"/>
      <c r="B31" s="27" t="s">
        <v>139</v>
      </c>
      <c r="C31" s="16"/>
      <c r="D31" s="12"/>
      <c r="E31" s="16">
        <v>1087</v>
      </c>
    </row>
    <row r="32" spans="1:5" ht="12">
      <c r="A32" s="15"/>
      <c r="B32" s="27" t="s">
        <v>158</v>
      </c>
      <c r="C32" s="16"/>
      <c r="D32" s="12"/>
      <c r="E32" s="16">
        <v>952</v>
      </c>
    </row>
    <row r="33" spans="1:5" ht="12">
      <c r="A33" s="15"/>
      <c r="B33" s="27" t="s">
        <v>208</v>
      </c>
      <c r="C33" s="16"/>
      <c r="D33" s="12"/>
      <c r="E33" s="16">
        <v>225</v>
      </c>
    </row>
    <row r="34" spans="1:5" ht="12">
      <c r="A34" s="10">
        <v>3</v>
      </c>
      <c r="B34" s="26" t="s">
        <v>50</v>
      </c>
      <c r="C34" s="12">
        <v>15046</v>
      </c>
      <c r="D34" s="12">
        <v>14567</v>
      </c>
      <c r="E34" s="12">
        <v>15046</v>
      </c>
    </row>
    <row r="35" spans="1:5" ht="57.75" customHeight="1">
      <c r="A35" s="15"/>
      <c r="B35" s="28" t="s">
        <v>51</v>
      </c>
      <c r="C35" s="28"/>
      <c r="D35" s="28"/>
      <c r="E35" s="28"/>
    </row>
    <row r="36" spans="1:5" ht="12">
      <c r="A36" s="10">
        <v>4</v>
      </c>
      <c r="B36" s="29" t="s">
        <v>52</v>
      </c>
      <c r="C36" s="15">
        <v>2452</v>
      </c>
      <c r="D36" s="15">
        <v>2375</v>
      </c>
      <c r="E36" s="15">
        <v>2452</v>
      </c>
    </row>
    <row r="37" spans="1:5" ht="12">
      <c r="A37" s="10">
        <v>5</v>
      </c>
      <c r="B37" s="29" t="s">
        <v>53</v>
      </c>
      <c r="C37" s="15">
        <v>19389</v>
      </c>
      <c r="D37" s="15">
        <v>18821</v>
      </c>
      <c r="E37" s="15">
        <v>19389</v>
      </c>
    </row>
    <row r="38" spans="1:5" ht="12">
      <c r="A38" s="15"/>
      <c r="B38" s="26" t="s">
        <v>54</v>
      </c>
      <c r="C38" s="12">
        <f>C12+C25+C34+C36+C37</f>
        <v>117338</v>
      </c>
      <c r="D38" s="12">
        <f>D12+D25+D34+D36+D37</f>
        <v>113895</v>
      </c>
      <c r="E38" s="12">
        <f>E12+E25+E34+E36+E37</f>
        <v>149675</v>
      </c>
    </row>
    <row r="39" spans="1:5" ht="12">
      <c r="A39" s="21"/>
      <c r="B39" s="30"/>
      <c r="C39" s="31"/>
      <c r="D39" s="31"/>
      <c r="E39" s="31"/>
    </row>
    <row r="40" spans="1:5" ht="12">
      <c r="A40" s="4" t="s">
        <v>55</v>
      </c>
      <c r="C40" s="23"/>
      <c r="D40" s="23">
        <f>C38-D38</f>
        <v>3443</v>
      </c>
      <c r="E40" s="23"/>
    </row>
    <row r="42" ht="12">
      <c r="B42" s="24" t="s">
        <v>56</v>
      </c>
    </row>
  </sheetData>
  <sheetProtection selectLockedCells="1" selectUnlockedCells="1"/>
  <mergeCells count="8">
    <mergeCell ref="A1:E1"/>
    <mergeCell ref="A2:E2"/>
    <mergeCell ref="A3:E3"/>
    <mergeCell ref="A4:E4"/>
    <mergeCell ref="A5:E5"/>
    <mergeCell ref="A6:E6"/>
    <mergeCell ref="A7:E7"/>
    <mergeCell ref="B35:E35"/>
  </mergeCells>
  <printOptions/>
  <pageMargins left="1.025" right="0.34791666666666665" top="0.3" bottom="0.3"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12.57421875" defaultRowHeight="12.75"/>
  <cols>
    <col min="1" max="1" width="5.28125" style="4" customWidth="1"/>
    <col min="2" max="2" width="44.281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209</v>
      </c>
      <c r="B7" s="2"/>
      <c r="C7" s="2"/>
      <c r="D7" s="2"/>
      <c r="E7" s="2"/>
    </row>
    <row r="8" ht="12">
      <c r="A8" s="2"/>
    </row>
    <row r="9" spans="1:3" ht="12">
      <c r="A9" s="5" t="s">
        <v>7</v>
      </c>
      <c r="C9" s="4">
        <v>735</v>
      </c>
    </row>
    <row r="10" ht="12">
      <c r="A10" s="5"/>
    </row>
    <row r="11" spans="1:6" ht="24">
      <c r="A11" s="7" t="s">
        <v>8</v>
      </c>
      <c r="B11" s="7" t="s">
        <v>9</v>
      </c>
      <c r="C11" s="7" t="s">
        <v>10</v>
      </c>
      <c r="D11" s="7" t="s">
        <v>11</v>
      </c>
      <c r="E11" s="7" t="s">
        <v>12</v>
      </c>
      <c r="F11" s="25"/>
    </row>
    <row r="12" spans="1:5" ht="12">
      <c r="A12" s="10">
        <v>1</v>
      </c>
      <c r="B12" s="26" t="s">
        <v>13</v>
      </c>
      <c r="C12" s="12">
        <v>33433</v>
      </c>
      <c r="D12" s="12">
        <v>33059</v>
      </c>
      <c r="E12" s="12">
        <f>SUM(E13:E24)</f>
        <v>52557</v>
      </c>
    </row>
    <row r="13" spans="1:5" ht="35.25">
      <c r="A13" s="13" t="s">
        <v>14</v>
      </c>
      <c r="B13" s="32" t="s">
        <v>210</v>
      </c>
      <c r="C13" s="15"/>
      <c r="D13" s="12"/>
      <c r="E13" s="15">
        <v>2772</v>
      </c>
    </row>
    <row r="14" spans="1:5" ht="57.75">
      <c r="A14" s="13" t="s">
        <v>16</v>
      </c>
      <c r="B14" s="32" t="s">
        <v>211</v>
      </c>
      <c r="C14" s="16"/>
      <c r="D14" s="12"/>
      <c r="E14" s="16">
        <v>2817</v>
      </c>
    </row>
    <row r="15" spans="1:5" ht="35.25">
      <c r="A15" s="13" t="s">
        <v>18</v>
      </c>
      <c r="B15" s="32" t="s">
        <v>212</v>
      </c>
      <c r="C15" s="16"/>
      <c r="D15" s="12"/>
      <c r="E15" s="16">
        <v>2386</v>
      </c>
    </row>
    <row r="16" spans="1:5" ht="46.5">
      <c r="A16" s="13" t="s">
        <v>20</v>
      </c>
      <c r="B16" s="32" t="s">
        <v>213</v>
      </c>
      <c r="C16" s="16"/>
      <c r="D16" s="12"/>
      <c r="E16" s="16">
        <v>4651</v>
      </c>
    </row>
    <row r="17" spans="1:5" ht="24">
      <c r="A17" s="13" t="s">
        <v>22</v>
      </c>
      <c r="B17" s="32" t="s">
        <v>214</v>
      </c>
      <c r="C17" s="16"/>
      <c r="D17" s="12"/>
      <c r="E17" s="16">
        <v>361</v>
      </c>
    </row>
    <row r="18" spans="1:5" ht="69.75">
      <c r="A18" s="13" t="s">
        <v>24</v>
      </c>
      <c r="B18" s="32" t="s">
        <v>215</v>
      </c>
      <c r="C18" s="16"/>
      <c r="D18" s="12"/>
      <c r="E18" s="16">
        <v>2296</v>
      </c>
    </row>
    <row r="19" spans="1:5" ht="46.5" customHeight="1">
      <c r="A19" s="13" t="s">
        <v>26</v>
      </c>
      <c r="B19" s="32" t="s">
        <v>84</v>
      </c>
      <c r="C19" s="33"/>
      <c r="D19" s="34"/>
      <c r="E19" s="35">
        <v>14356</v>
      </c>
    </row>
    <row r="20" spans="1:5" ht="59.25" customHeight="1">
      <c r="A20" s="13" t="s">
        <v>28</v>
      </c>
      <c r="B20" s="32" t="s">
        <v>199</v>
      </c>
      <c r="C20" s="16"/>
      <c r="D20" s="12"/>
      <c r="E20" s="16">
        <v>4886</v>
      </c>
    </row>
    <row r="21" spans="1:5" ht="69.75">
      <c r="A21" s="13" t="s">
        <v>30</v>
      </c>
      <c r="B21" s="32" t="s">
        <v>216</v>
      </c>
      <c r="C21" s="16"/>
      <c r="D21" s="12"/>
      <c r="E21" s="16">
        <v>3777</v>
      </c>
    </row>
    <row r="22" spans="1:5" ht="57.75">
      <c r="A22" s="13" t="s">
        <v>32</v>
      </c>
      <c r="B22" s="32" t="s">
        <v>217</v>
      </c>
      <c r="C22" s="16"/>
      <c r="D22" s="12"/>
      <c r="E22" s="16">
        <v>2575</v>
      </c>
    </row>
    <row r="23" spans="1:5" ht="126.75">
      <c r="A23" s="13" t="s">
        <v>34</v>
      </c>
      <c r="B23" s="32" t="s">
        <v>218</v>
      </c>
      <c r="C23" s="16"/>
      <c r="D23" s="12"/>
      <c r="E23" s="16">
        <v>7286</v>
      </c>
    </row>
    <row r="24" spans="1:5" ht="115.5">
      <c r="A24" s="13" t="s">
        <v>36</v>
      </c>
      <c r="B24" s="32" t="s">
        <v>219</v>
      </c>
      <c r="C24" s="16"/>
      <c r="D24" s="12"/>
      <c r="E24" s="16">
        <v>4394</v>
      </c>
    </row>
    <row r="25" spans="1:5" ht="12">
      <c r="A25" s="10">
        <v>2</v>
      </c>
      <c r="B25" s="36" t="s">
        <v>38</v>
      </c>
      <c r="C25" s="12">
        <v>20574</v>
      </c>
      <c r="D25" s="12">
        <v>20347</v>
      </c>
      <c r="E25" s="12">
        <f>E26+E27+E28+E29+E30+E31+E32</f>
        <v>17964</v>
      </c>
    </row>
    <row r="26" spans="1:5" ht="24">
      <c r="A26" s="10"/>
      <c r="B26" s="32" t="s">
        <v>220</v>
      </c>
      <c r="C26" s="17"/>
      <c r="D26" s="12"/>
      <c r="E26" s="17">
        <v>3575</v>
      </c>
    </row>
    <row r="27" spans="1:5" ht="24">
      <c r="A27" s="10"/>
      <c r="B27" s="32" t="s">
        <v>44</v>
      </c>
      <c r="C27" s="16"/>
      <c r="D27" s="12"/>
      <c r="E27" s="16">
        <v>1381</v>
      </c>
    </row>
    <row r="28" spans="1:5" ht="35.25">
      <c r="A28" s="10"/>
      <c r="B28" s="32" t="s">
        <v>221</v>
      </c>
      <c r="C28" s="16"/>
      <c r="D28" s="12"/>
      <c r="E28" s="16">
        <v>5672</v>
      </c>
    </row>
    <row r="29" spans="1:5" ht="57.75">
      <c r="A29" s="10"/>
      <c r="B29" s="32" t="s">
        <v>222</v>
      </c>
      <c r="C29" s="16"/>
      <c r="D29" s="12"/>
      <c r="E29" s="16">
        <v>1753</v>
      </c>
    </row>
    <row r="30" spans="1:5" ht="46.5">
      <c r="A30" s="10"/>
      <c r="B30" s="32" t="s">
        <v>223</v>
      </c>
      <c r="C30" s="16"/>
      <c r="D30" s="12"/>
      <c r="E30" s="16">
        <v>3001</v>
      </c>
    </row>
    <row r="31" spans="1:5" ht="12">
      <c r="A31" s="10"/>
      <c r="B31" s="32" t="s">
        <v>224</v>
      </c>
      <c r="C31" s="16"/>
      <c r="D31" s="12"/>
      <c r="E31" s="16">
        <v>1705</v>
      </c>
    </row>
    <row r="32" spans="1:5" ht="35.25">
      <c r="A32" s="10"/>
      <c r="B32" s="32" t="s">
        <v>225</v>
      </c>
      <c r="C32" s="16"/>
      <c r="D32" s="12"/>
      <c r="E32" s="16">
        <v>877</v>
      </c>
    </row>
    <row r="33" spans="1:5" ht="12">
      <c r="A33" s="10">
        <v>3</v>
      </c>
      <c r="B33" s="26" t="s">
        <v>50</v>
      </c>
      <c r="C33" s="12">
        <v>10100</v>
      </c>
      <c r="D33" s="12">
        <v>9929</v>
      </c>
      <c r="E33" s="12">
        <v>10100</v>
      </c>
    </row>
    <row r="34" spans="1:5" ht="57.75" customHeight="1">
      <c r="A34" s="10"/>
      <c r="B34" s="28" t="s">
        <v>51</v>
      </c>
      <c r="C34" s="28"/>
      <c r="D34" s="28"/>
      <c r="E34" s="28"/>
    </row>
    <row r="35" spans="1:5" ht="12">
      <c r="A35" s="10">
        <v>4</v>
      </c>
      <c r="B35" s="29" t="s">
        <v>52</v>
      </c>
      <c r="C35" s="15">
        <v>1647</v>
      </c>
      <c r="D35" s="15">
        <v>1496</v>
      </c>
      <c r="E35" s="15">
        <v>1647</v>
      </c>
    </row>
    <row r="36" spans="1:5" ht="12">
      <c r="A36" s="10">
        <v>5</v>
      </c>
      <c r="B36" s="29" t="s">
        <v>53</v>
      </c>
      <c r="C36" s="15">
        <v>13017</v>
      </c>
      <c r="D36" s="15">
        <v>12966</v>
      </c>
      <c r="E36" s="15">
        <v>13017</v>
      </c>
    </row>
    <row r="37" spans="1:5" ht="12">
      <c r="A37" s="15"/>
      <c r="B37" s="26" t="s">
        <v>54</v>
      </c>
      <c r="C37" s="12">
        <f>C12+C25+C33+C35+C36</f>
        <v>78771</v>
      </c>
      <c r="D37" s="12">
        <f>D12+D25+D33+D35+D36</f>
        <v>77797</v>
      </c>
      <c r="E37" s="12">
        <f>E12+E25+E33+E35+E36</f>
        <v>95285</v>
      </c>
    </row>
    <row r="38" spans="1:5" ht="12">
      <c r="A38" s="21"/>
      <c r="B38" s="30"/>
      <c r="C38" s="31"/>
      <c r="D38" s="31"/>
      <c r="E38" s="31"/>
    </row>
    <row r="39" spans="1:5" ht="12">
      <c r="A39" s="4" t="s">
        <v>55</v>
      </c>
      <c r="C39" s="23"/>
      <c r="D39" s="23">
        <f>C37-D37</f>
        <v>974</v>
      </c>
      <c r="E39" s="23"/>
    </row>
    <row r="41" ht="12">
      <c r="B41" s="24" t="s">
        <v>56</v>
      </c>
    </row>
  </sheetData>
  <sheetProtection selectLockedCells="1" selectUnlockedCells="1"/>
  <mergeCells count="8">
    <mergeCell ref="A1:E1"/>
    <mergeCell ref="A2:E2"/>
    <mergeCell ref="A3:E3"/>
    <mergeCell ref="A4:E4"/>
    <mergeCell ref="A5:E5"/>
    <mergeCell ref="A6:E6"/>
    <mergeCell ref="A7:E7"/>
    <mergeCell ref="B34:E34"/>
  </mergeCells>
  <printOptions/>
  <pageMargins left="1.025" right="0.34791666666666665" top="0.3" bottom="0.3"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12.57421875" defaultRowHeight="12.75"/>
  <cols>
    <col min="1" max="1" width="5.28125" style="4" customWidth="1"/>
    <col min="2" max="2" width="44.85156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226</v>
      </c>
      <c r="B7" s="2"/>
      <c r="C7" s="2"/>
      <c r="D7" s="2"/>
      <c r="E7" s="2"/>
    </row>
    <row r="8" ht="12">
      <c r="A8" s="2"/>
    </row>
    <row r="9" spans="1:3" ht="12">
      <c r="A9" s="5" t="s">
        <v>7</v>
      </c>
      <c r="C9" s="4">
        <v>2982.3</v>
      </c>
    </row>
    <row r="10" ht="12">
      <c r="A10" s="5"/>
    </row>
    <row r="11" spans="1:6" ht="24">
      <c r="A11" s="7" t="s">
        <v>8</v>
      </c>
      <c r="B11" s="7" t="s">
        <v>9</v>
      </c>
      <c r="C11" s="7" t="s">
        <v>10</v>
      </c>
      <c r="D11" s="7" t="s">
        <v>11</v>
      </c>
      <c r="E11" s="7" t="s">
        <v>12</v>
      </c>
      <c r="F11" s="25"/>
    </row>
    <row r="12" spans="1:5" ht="12">
      <c r="A12" s="10">
        <v>1</v>
      </c>
      <c r="B12" s="26" t="s">
        <v>13</v>
      </c>
      <c r="C12" s="12">
        <v>135798</v>
      </c>
      <c r="D12" s="12">
        <v>134363</v>
      </c>
      <c r="E12" s="12">
        <f>SUM(E13:E24)</f>
        <v>171618</v>
      </c>
    </row>
    <row r="13" spans="1:5" ht="69.75">
      <c r="A13" s="13" t="s">
        <v>14</v>
      </c>
      <c r="B13" s="27" t="s">
        <v>227</v>
      </c>
      <c r="C13" s="15"/>
      <c r="D13" s="12"/>
      <c r="E13" s="15">
        <v>11189</v>
      </c>
    </row>
    <row r="14" spans="1:5" ht="126.75">
      <c r="A14" s="13" t="s">
        <v>16</v>
      </c>
      <c r="B14" s="27" t="s">
        <v>228</v>
      </c>
      <c r="C14" s="16"/>
      <c r="D14" s="12"/>
      <c r="E14" s="16">
        <v>11337</v>
      </c>
    </row>
    <row r="15" spans="1:5" ht="81">
      <c r="A15" s="13" t="s">
        <v>18</v>
      </c>
      <c r="B15" s="27" t="s">
        <v>229</v>
      </c>
      <c r="C15" s="16"/>
      <c r="D15" s="12"/>
      <c r="E15" s="16">
        <v>9327</v>
      </c>
    </row>
    <row r="16" spans="1:5" ht="35.25">
      <c r="A16" s="13" t="s">
        <v>20</v>
      </c>
      <c r="B16" s="27" t="s">
        <v>230</v>
      </c>
      <c r="C16" s="16"/>
      <c r="D16" s="12"/>
      <c r="E16" s="16">
        <v>4434</v>
      </c>
    </row>
    <row r="17" spans="1:5" ht="69.75">
      <c r="A17" s="13" t="s">
        <v>22</v>
      </c>
      <c r="B17" s="27" t="s">
        <v>231</v>
      </c>
      <c r="C17" s="16"/>
      <c r="D17" s="12"/>
      <c r="E17" s="16">
        <v>8522</v>
      </c>
    </row>
    <row r="18" spans="1:5" ht="81">
      <c r="A18" s="13" t="s">
        <v>24</v>
      </c>
      <c r="B18" s="27" t="s">
        <v>232</v>
      </c>
      <c r="C18" s="16"/>
      <c r="D18" s="12"/>
      <c r="E18" s="16">
        <v>11856</v>
      </c>
    </row>
    <row r="19" spans="1:5" ht="57.75">
      <c r="A19" s="13" t="s">
        <v>26</v>
      </c>
      <c r="B19" s="27" t="s">
        <v>233</v>
      </c>
      <c r="C19" s="16"/>
      <c r="D19" s="12"/>
      <c r="E19" s="16">
        <v>66220</v>
      </c>
    </row>
    <row r="20" spans="1:5" ht="69.75">
      <c r="A20" s="13" t="s">
        <v>28</v>
      </c>
      <c r="B20" s="27" t="s">
        <v>182</v>
      </c>
      <c r="C20" s="16"/>
      <c r="D20" s="12"/>
      <c r="E20" s="16">
        <v>13648</v>
      </c>
    </row>
    <row r="21" spans="1:5" ht="69.75">
      <c r="A21" s="13" t="s">
        <v>30</v>
      </c>
      <c r="B21" s="27" t="s">
        <v>234</v>
      </c>
      <c r="C21" s="16"/>
      <c r="D21" s="12"/>
      <c r="E21" s="16">
        <v>9585</v>
      </c>
    </row>
    <row r="22" spans="1:5" ht="69.75">
      <c r="A22" s="13" t="s">
        <v>32</v>
      </c>
      <c r="B22" s="27" t="s">
        <v>235</v>
      </c>
      <c r="C22" s="16"/>
      <c r="D22" s="12"/>
      <c r="E22" s="16">
        <v>10442</v>
      </c>
    </row>
    <row r="23" spans="1:5" ht="69.75">
      <c r="A23" s="13" t="s">
        <v>34</v>
      </c>
      <c r="B23" s="27" t="s">
        <v>236</v>
      </c>
      <c r="C23" s="16"/>
      <c r="D23" s="12"/>
      <c r="E23" s="16">
        <v>7236</v>
      </c>
    </row>
    <row r="24" spans="1:5" ht="81">
      <c r="A24" s="13" t="s">
        <v>36</v>
      </c>
      <c r="B24" s="27" t="s">
        <v>237</v>
      </c>
      <c r="C24" s="16"/>
      <c r="D24" s="12"/>
      <c r="E24" s="16">
        <v>7822</v>
      </c>
    </row>
    <row r="25" spans="1:5" ht="12">
      <c r="A25" s="10">
        <v>2</v>
      </c>
      <c r="B25" s="26" t="s">
        <v>38</v>
      </c>
      <c r="C25" s="12">
        <v>83419</v>
      </c>
      <c r="D25" s="12">
        <v>82517</v>
      </c>
      <c r="E25" s="12">
        <f>E26+E27+E28+E29+E30+E31+E32+E33+E34+E35+E36+E37</f>
        <v>69086</v>
      </c>
    </row>
    <row r="26" spans="1:5" ht="24">
      <c r="A26" s="10"/>
      <c r="B26" s="27" t="s">
        <v>238</v>
      </c>
      <c r="C26" s="17"/>
      <c r="D26" s="12"/>
      <c r="E26" s="17">
        <v>1186</v>
      </c>
    </row>
    <row r="27" spans="1:5" ht="35.25">
      <c r="A27" s="10"/>
      <c r="B27" s="27" t="s">
        <v>239</v>
      </c>
      <c r="C27" s="16"/>
      <c r="D27" s="12"/>
      <c r="E27" s="16">
        <v>4655</v>
      </c>
    </row>
    <row r="28" spans="1:5" ht="35.25">
      <c r="A28" s="10"/>
      <c r="B28" s="27" t="s">
        <v>240</v>
      </c>
      <c r="C28" s="16"/>
      <c r="D28" s="12"/>
      <c r="E28" s="16">
        <v>2296</v>
      </c>
    </row>
    <row r="29" spans="1:5" ht="35.25">
      <c r="A29" s="10"/>
      <c r="B29" s="27" t="s">
        <v>241</v>
      </c>
      <c r="C29" s="16"/>
      <c r="D29" s="12"/>
      <c r="E29" s="16">
        <v>5702</v>
      </c>
    </row>
    <row r="30" spans="1:5" ht="24">
      <c r="A30" s="10"/>
      <c r="B30" s="27" t="s">
        <v>242</v>
      </c>
      <c r="C30" s="16"/>
      <c r="D30" s="12"/>
      <c r="E30" s="16">
        <v>582</v>
      </c>
    </row>
    <row r="31" spans="1:5" ht="24">
      <c r="A31" s="10"/>
      <c r="B31" s="27" t="s">
        <v>243</v>
      </c>
      <c r="C31" s="16"/>
      <c r="D31" s="12"/>
      <c r="E31" s="16">
        <v>2242</v>
      </c>
    </row>
    <row r="32" spans="1:5" ht="81">
      <c r="A32" s="10"/>
      <c r="B32" s="27" t="s">
        <v>244</v>
      </c>
      <c r="C32" s="16"/>
      <c r="D32" s="12"/>
      <c r="E32" s="16">
        <v>13972</v>
      </c>
    </row>
    <row r="33" spans="1:5" ht="24">
      <c r="A33" s="10"/>
      <c r="B33" s="27" t="s">
        <v>245</v>
      </c>
      <c r="C33" s="16"/>
      <c r="D33" s="12"/>
      <c r="E33" s="16">
        <v>4580</v>
      </c>
    </row>
    <row r="34" spans="1:5" ht="81">
      <c r="A34" s="10"/>
      <c r="B34" s="27" t="s">
        <v>246</v>
      </c>
      <c r="C34" s="16"/>
      <c r="D34" s="12"/>
      <c r="E34" s="16">
        <v>12027</v>
      </c>
    </row>
    <row r="35" spans="1:5" ht="57.75">
      <c r="A35" s="10"/>
      <c r="B35" s="27" t="s">
        <v>247</v>
      </c>
      <c r="C35" s="16"/>
      <c r="D35" s="12"/>
      <c r="E35" s="16">
        <v>5468</v>
      </c>
    </row>
    <row r="36" spans="1:5" ht="46.5">
      <c r="A36" s="10"/>
      <c r="B36" s="27" t="s">
        <v>248</v>
      </c>
      <c r="C36" s="16"/>
      <c r="D36" s="12"/>
      <c r="E36" s="16">
        <v>9659</v>
      </c>
    </row>
    <row r="37" spans="1:5" ht="46.5">
      <c r="A37" s="10"/>
      <c r="B37" s="27" t="s">
        <v>249</v>
      </c>
      <c r="C37" s="16"/>
      <c r="D37" s="12"/>
      <c r="E37" s="16">
        <v>6717</v>
      </c>
    </row>
    <row r="38" spans="1:5" ht="12">
      <c r="A38" s="10">
        <v>3</v>
      </c>
      <c r="B38" s="26" t="s">
        <v>50</v>
      </c>
      <c r="C38" s="12">
        <v>40927</v>
      </c>
      <c r="D38" s="12">
        <v>40521</v>
      </c>
      <c r="E38" s="12">
        <v>40927</v>
      </c>
    </row>
    <row r="39" spans="1:5" ht="57.75" customHeight="1">
      <c r="A39" s="10"/>
      <c r="B39" s="28" t="s">
        <v>51</v>
      </c>
      <c r="C39" s="28"/>
      <c r="D39" s="28"/>
      <c r="E39" s="28"/>
    </row>
    <row r="40" spans="1:5" ht="12">
      <c r="A40" s="10">
        <v>4</v>
      </c>
      <c r="B40" s="29" t="s">
        <v>52</v>
      </c>
      <c r="C40" s="15">
        <v>6681</v>
      </c>
      <c r="D40" s="15">
        <v>6607</v>
      </c>
      <c r="E40" s="15">
        <v>6681</v>
      </c>
    </row>
    <row r="41" spans="1:5" ht="12">
      <c r="A41" s="10">
        <v>5</v>
      </c>
      <c r="B41" s="29" t="s">
        <v>53</v>
      </c>
      <c r="C41" s="15">
        <v>52822</v>
      </c>
      <c r="D41" s="15">
        <v>52211</v>
      </c>
      <c r="E41" s="15">
        <v>52822</v>
      </c>
    </row>
    <row r="42" spans="1:5" ht="12">
      <c r="A42" s="10">
        <v>6</v>
      </c>
      <c r="B42" s="29" t="s">
        <v>126</v>
      </c>
      <c r="C42" s="15">
        <v>3281</v>
      </c>
      <c r="D42" s="15">
        <v>3239</v>
      </c>
      <c r="E42" s="15">
        <v>3281</v>
      </c>
    </row>
    <row r="43" spans="1:5" ht="12">
      <c r="A43" s="15"/>
      <c r="B43" s="26" t="s">
        <v>54</v>
      </c>
      <c r="C43" s="12">
        <f>C12+C25+C38+C40+C41+C42</f>
        <v>322928</v>
      </c>
      <c r="D43" s="12">
        <f>D12+D25+D38+D40+D41+D42</f>
        <v>319458</v>
      </c>
      <c r="E43" s="12">
        <f>E12+E25+E38+E40+E41+E42</f>
        <v>344415</v>
      </c>
    </row>
    <row r="44" spans="1:5" ht="12">
      <c r="A44" s="21"/>
      <c r="B44" s="30"/>
      <c r="C44" s="31"/>
      <c r="D44" s="31"/>
      <c r="E44" s="31"/>
    </row>
    <row r="45" spans="1:5" ht="12">
      <c r="A45" s="4" t="s">
        <v>55</v>
      </c>
      <c r="C45" s="23"/>
      <c r="D45" s="23">
        <f>C43-D43</f>
        <v>3470</v>
      </c>
      <c r="E45" s="23"/>
    </row>
    <row r="46" spans="3:5" ht="12">
      <c r="C46" s="23"/>
      <c r="D46" s="23"/>
      <c r="E46" s="23"/>
    </row>
    <row r="47" ht="12">
      <c r="B47" s="24" t="s">
        <v>56</v>
      </c>
    </row>
  </sheetData>
  <sheetProtection selectLockedCells="1" selectUnlockedCells="1"/>
  <mergeCells count="8">
    <mergeCell ref="A1:E1"/>
    <mergeCell ref="A2:E2"/>
    <mergeCell ref="A3:E3"/>
    <mergeCell ref="A4:E4"/>
    <mergeCell ref="A5:E5"/>
    <mergeCell ref="A6:E6"/>
    <mergeCell ref="A7:E7"/>
    <mergeCell ref="B39:E39"/>
  </mergeCells>
  <printOptions/>
  <pageMargins left="1.025" right="0.34791666666666665" top="0.3" bottom="0.3"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12.57421875" defaultRowHeight="12.75"/>
  <cols>
    <col min="1" max="1" width="5.28125" style="4" customWidth="1"/>
    <col min="2" max="2" width="44.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250</v>
      </c>
      <c r="B7" s="2"/>
      <c r="C7" s="2"/>
      <c r="D7" s="2"/>
      <c r="E7" s="2"/>
    </row>
    <row r="8" ht="12">
      <c r="A8" s="2"/>
    </row>
    <row r="9" spans="1:3" ht="12">
      <c r="A9" s="5" t="s">
        <v>7</v>
      </c>
      <c r="C9" s="4">
        <v>4766.2</v>
      </c>
    </row>
    <row r="10" ht="12">
      <c r="A10" s="5"/>
    </row>
    <row r="11" spans="1:6" ht="24">
      <c r="A11" s="7" t="s">
        <v>8</v>
      </c>
      <c r="B11" s="7" t="s">
        <v>9</v>
      </c>
      <c r="C11" s="7" t="s">
        <v>10</v>
      </c>
      <c r="D11" s="7" t="s">
        <v>11</v>
      </c>
      <c r="E11" s="7" t="s">
        <v>12</v>
      </c>
      <c r="F11" s="25"/>
    </row>
    <row r="12" spans="1:5" ht="12">
      <c r="A12" s="10">
        <v>1</v>
      </c>
      <c r="B12" s="26" t="s">
        <v>13</v>
      </c>
      <c r="C12" s="12">
        <v>216760</v>
      </c>
      <c r="D12" s="12">
        <v>218941</v>
      </c>
      <c r="E12" s="12">
        <f>SUM(E13:E24)</f>
        <v>185124</v>
      </c>
    </row>
    <row r="13" spans="1:5" ht="92.25">
      <c r="A13" s="13" t="s">
        <v>14</v>
      </c>
      <c r="B13" s="27" t="s">
        <v>251</v>
      </c>
      <c r="C13" s="15"/>
      <c r="D13" s="12"/>
      <c r="E13" s="15">
        <v>18455</v>
      </c>
    </row>
    <row r="14" spans="1:5" ht="104.25">
      <c r="A14" s="13" t="s">
        <v>16</v>
      </c>
      <c r="B14" s="27" t="s">
        <v>252</v>
      </c>
      <c r="C14" s="16"/>
      <c r="D14" s="12"/>
      <c r="E14" s="16">
        <v>17916</v>
      </c>
    </row>
    <row r="15" spans="1:5" ht="81">
      <c r="A15" s="13" t="s">
        <v>18</v>
      </c>
      <c r="B15" s="27" t="s">
        <v>253</v>
      </c>
      <c r="C15" s="16"/>
      <c r="D15" s="12"/>
      <c r="E15" s="16">
        <v>11892</v>
      </c>
    </row>
    <row r="16" spans="1:5" ht="46.5">
      <c r="A16" s="13" t="s">
        <v>20</v>
      </c>
      <c r="B16" s="27" t="s">
        <v>254</v>
      </c>
      <c r="C16" s="16"/>
      <c r="D16" s="12"/>
      <c r="E16" s="16">
        <v>3104</v>
      </c>
    </row>
    <row r="17" spans="1:5" ht="57.75">
      <c r="A17" s="13" t="s">
        <v>22</v>
      </c>
      <c r="B17" s="27" t="s">
        <v>255</v>
      </c>
      <c r="C17" s="16"/>
      <c r="D17" s="12"/>
      <c r="E17" s="16">
        <v>10412</v>
      </c>
    </row>
    <row r="18" spans="1:5" ht="104.25">
      <c r="A18" s="13" t="s">
        <v>24</v>
      </c>
      <c r="B18" s="27" t="s">
        <v>256</v>
      </c>
      <c r="C18" s="16"/>
      <c r="D18" s="12"/>
      <c r="E18" s="16">
        <v>14137</v>
      </c>
    </row>
    <row r="19" spans="1:5" ht="57.75">
      <c r="A19" s="13" t="s">
        <v>26</v>
      </c>
      <c r="B19" s="27" t="s">
        <v>233</v>
      </c>
      <c r="C19" s="16"/>
      <c r="D19" s="12"/>
      <c r="E19" s="16">
        <v>40660</v>
      </c>
    </row>
    <row r="20" spans="1:5" ht="69.75">
      <c r="A20" s="13" t="s">
        <v>28</v>
      </c>
      <c r="B20" s="27" t="s">
        <v>257</v>
      </c>
      <c r="C20" s="16"/>
      <c r="D20" s="12"/>
      <c r="E20" s="16">
        <v>23420</v>
      </c>
    </row>
    <row r="21" spans="1:5" ht="69.75">
      <c r="A21" s="13" t="s">
        <v>30</v>
      </c>
      <c r="B21" s="27" t="s">
        <v>258</v>
      </c>
      <c r="C21" s="16"/>
      <c r="D21" s="12"/>
      <c r="E21" s="16">
        <v>12415</v>
      </c>
    </row>
    <row r="22" spans="1:5" ht="69.75">
      <c r="A22" s="13" t="s">
        <v>32</v>
      </c>
      <c r="B22" s="27" t="s">
        <v>259</v>
      </c>
      <c r="C22" s="16"/>
      <c r="D22" s="12"/>
      <c r="E22" s="16">
        <v>10724</v>
      </c>
    </row>
    <row r="23" spans="1:5" ht="92.25">
      <c r="A23" s="13" t="s">
        <v>34</v>
      </c>
      <c r="B23" s="27" t="s">
        <v>260</v>
      </c>
      <c r="C23" s="16"/>
      <c r="D23" s="12"/>
      <c r="E23" s="16">
        <v>10971</v>
      </c>
    </row>
    <row r="24" spans="1:5" ht="81">
      <c r="A24" s="13" t="s">
        <v>36</v>
      </c>
      <c r="B24" s="27" t="s">
        <v>261</v>
      </c>
      <c r="C24" s="16"/>
      <c r="D24" s="12"/>
      <c r="E24" s="16">
        <v>11018</v>
      </c>
    </row>
    <row r="25" spans="1:5" ht="12">
      <c r="A25" s="10">
        <v>2</v>
      </c>
      <c r="B25" s="26" t="s">
        <v>38</v>
      </c>
      <c r="C25" s="12">
        <v>133428</v>
      </c>
      <c r="D25" s="12">
        <v>134884</v>
      </c>
      <c r="E25" s="12">
        <f>E26+E27+E28+E29+E30+E31+E32+E33+E34+E35+E36+E37</f>
        <v>226436</v>
      </c>
    </row>
    <row r="26" spans="1:5" ht="24">
      <c r="A26" s="10"/>
      <c r="B26" s="27" t="s">
        <v>262</v>
      </c>
      <c r="C26" s="17"/>
      <c r="D26" s="12"/>
      <c r="E26" s="17">
        <v>1723</v>
      </c>
    </row>
    <row r="27" spans="1:5" ht="46.5">
      <c r="A27" s="10"/>
      <c r="B27" s="27" t="s">
        <v>263</v>
      </c>
      <c r="C27" s="16"/>
      <c r="D27" s="12"/>
      <c r="E27" s="16">
        <v>5439</v>
      </c>
    </row>
    <row r="28" spans="1:5" ht="35.25">
      <c r="A28" s="10"/>
      <c r="B28" s="27" t="s">
        <v>264</v>
      </c>
      <c r="C28" s="16"/>
      <c r="D28" s="12"/>
      <c r="E28" s="16">
        <v>6050</v>
      </c>
    </row>
    <row r="29" spans="1:5" ht="24">
      <c r="A29" s="10"/>
      <c r="B29" s="27" t="s">
        <v>265</v>
      </c>
      <c r="C29" s="16"/>
      <c r="D29" s="12"/>
      <c r="E29" s="16">
        <v>2466</v>
      </c>
    </row>
    <row r="30" spans="1:5" ht="57.75">
      <c r="A30" s="10"/>
      <c r="B30" s="27" t="s">
        <v>266</v>
      </c>
      <c r="C30" s="16"/>
      <c r="D30" s="12"/>
      <c r="E30" s="16">
        <v>4684</v>
      </c>
    </row>
    <row r="31" spans="1:5" ht="81">
      <c r="A31" s="10"/>
      <c r="B31" s="27" t="s">
        <v>267</v>
      </c>
      <c r="C31" s="16"/>
      <c r="D31" s="12"/>
      <c r="E31" s="16">
        <v>9581</v>
      </c>
    </row>
    <row r="32" spans="1:5" ht="138">
      <c r="A32" s="10"/>
      <c r="B32" s="27" t="s">
        <v>268</v>
      </c>
      <c r="C32" s="16"/>
      <c r="D32" s="12"/>
      <c r="E32" s="16">
        <v>167617</v>
      </c>
    </row>
    <row r="33" spans="1:5" ht="35.25">
      <c r="A33" s="10"/>
      <c r="B33" s="27" t="s">
        <v>269</v>
      </c>
      <c r="C33" s="16"/>
      <c r="D33" s="12"/>
      <c r="E33" s="16">
        <v>5259</v>
      </c>
    </row>
    <row r="34" spans="1:5" ht="24">
      <c r="A34" s="10"/>
      <c r="B34" s="27" t="s">
        <v>270</v>
      </c>
      <c r="C34" s="16"/>
      <c r="D34" s="12"/>
      <c r="E34" s="16">
        <v>3516</v>
      </c>
    </row>
    <row r="35" spans="1:5" ht="126.75">
      <c r="A35" s="10"/>
      <c r="B35" s="27" t="s">
        <v>271</v>
      </c>
      <c r="C35" s="16"/>
      <c r="D35" s="12"/>
      <c r="E35" s="16">
        <v>14812</v>
      </c>
    </row>
    <row r="36" spans="1:5" ht="24">
      <c r="A36" s="10"/>
      <c r="B36" s="27" t="s">
        <v>159</v>
      </c>
      <c r="C36" s="16"/>
      <c r="D36" s="12"/>
      <c r="E36" s="16">
        <v>829</v>
      </c>
    </row>
    <row r="37" spans="1:5" ht="46.5">
      <c r="A37" s="10"/>
      <c r="B37" s="27" t="s">
        <v>272</v>
      </c>
      <c r="C37" s="16"/>
      <c r="D37" s="12"/>
      <c r="E37" s="16">
        <v>4460</v>
      </c>
    </row>
    <row r="38" spans="1:5" ht="12">
      <c r="A38" s="10">
        <v>3</v>
      </c>
      <c r="B38" s="26" t="s">
        <v>50</v>
      </c>
      <c r="C38" s="12">
        <v>65515</v>
      </c>
      <c r="D38" s="12">
        <v>66216</v>
      </c>
      <c r="E38" s="12">
        <v>65515</v>
      </c>
    </row>
    <row r="39" spans="1:5" ht="57.75" customHeight="1">
      <c r="A39" s="10"/>
      <c r="B39" s="28" t="s">
        <v>51</v>
      </c>
      <c r="C39" s="28"/>
      <c r="D39" s="28"/>
      <c r="E39" s="28"/>
    </row>
    <row r="40" spans="1:5" ht="12">
      <c r="A40" s="10">
        <v>4</v>
      </c>
      <c r="B40" s="29" t="s">
        <v>52</v>
      </c>
      <c r="C40" s="15">
        <v>10677</v>
      </c>
      <c r="D40" s="15">
        <v>10687</v>
      </c>
      <c r="E40" s="15">
        <v>10677</v>
      </c>
    </row>
    <row r="41" spans="1:5" ht="12">
      <c r="A41" s="10">
        <v>5</v>
      </c>
      <c r="B41" s="29" t="s">
        <v>53</v>
      </c>
      <c r="C41" s="15">
        <v>84409</v>
      </c>
      <c r="D41" s="15">
        <v>85626</v>
      </c>
      <c r="E41" s="15">
        <v>84409</v>
      </c>
    </row>
    <row r="42" spans="1:5" ht="12">
      <c r="A42" s="10">
        <v>6</v>
      </c>
      <c r="B42" s="29" t="s">
        <v>126</v>
      </c>
      <c r="C42" s="15">
        <v>5243</v>
      </c>
      <c r="D42" s="15">
        <v>5666</v>
      </c>
      <c r="E42" s="15">
        <v>5243</v>
      </c>
    </row>
    <row r="43" spans="1:5" ht="12">
      <c r="A43" s="15"/>
      <c r="B43" s="26" t="s">
        <v>54</v>
      </c>
      <c r="C43" s="12">
        <f>C12+C25+C38+C40+C41+C42</f>
        <v>516032</v>
      </c>
      <c r="D43" s="12">
        <f>D12+D25+D38+D40+D41+D42</f>
        <v>522020</v>
      </c>
      <c r="E43" s="12">
        <f>E12+E25+E38+E40+E41+E42</f>
        <v>577404</v>
      </c>
    </row>
    <row r="44" spans="1:5" ht="12">
      <c r="A44" s="21"/>
      <c r="B44" s="30"/>
      <c r="C44" s="31"/>
      <c r="D44" s="31"/>
      <c r="E44" s="31"/>
    </row>
    <row r="45" spans="1:5" ht="12">
      <c r="A45" s="4" t="s">
        <v>55</v>
      </c>
      <c r="C45" s="23"/>
      <c r="D45" s="23">
        <f>C43-D43</f>
        <v>-5988</v>
      </c>
      <c r="E45" s="23"/>
    </row>
    <row r="47" ht="12">
      <c r="B47" s="24" t="s">
        <v>56</v>
      </c>
    </row>
  </sheetData>
  <sheetProtection selectLockedCells="1" selectUnlockedCells="1"/>
  <mergeCells count="8">
    <mergeCell ref="A1:E1"/>
    <mergeCell ref="A2:E2"/>
    <mergeCell ref="A3:E3"/>
    <mergeCell ref="A4:E4"/>
    <mergeCell ref="A5:E5"/>
    <mergeCell ref="A6:E6"/>
    <mergeCell ref="A7:E7"/>
    <mergeCell ref="B39:E39"/>
  </mergeCells>
  <printOptions/>
  <pageMargins left="1.025" right="0.34791666666666665" top="0.3" bottom="0.3"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12.57421875" defaultRowHeight="12.75"/>
  <cols>
    <col min="1" max="1" width="5.28125" style="4" customWidth="1"/>
    <col min="2" max="2" width="44.71093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273</v>
      </c>
      <c r="B7" s="2"/>
      <c r="C7" s="2"/>
      <c r="D7" s="2"/>
      <c r="E7" s="2"/>
    </row>
    <row r="8" ht="12">
      <c r="A8" s="2"/>
    </row>
    <row r="9" spans="1:5" ht="12">
      <c r="A9" s="5" t="s">
        <v>7</v>
      </c>
      <c r="E9" s="4">
        <v>715.3</v>
      </c>
    </row>
    <row r="10" ht="12">
      <c r="A10" s="5"/>
    </row>
    <row r="11" spans="1:6" ht="24">
      <c r="A11" s="7" t="s">
        <v>8</v>
      </c>
      <c r="B11" s="7" t="s">
        <v>9</v>
      </c>
      <c r="C11" s="7" t="s">
        <v>10</v>
      </c>
      <c r="D11" s="7" t="s">
        <v>11</v>
      </c>
      <c r="E11" s="7" t="s">
        <v>12</v>
      </c>
      <c r="F11" s="25"/>
    </row>
    <row r="12" spans="1:5" ht="12">
      <c r="A12" s="10">
        <v>1</v>
      </c>
      <c r="B12" s="26" t="s">
        <v>13</v>
      </c>
      <c r="C12" s="12">
        <v>32554</v>
      </c>
      <c r="D12" s="12">
        <v>33269</v>
      </c>
      <c r="E12" s="12">
        <f>SUM(E13:E24)</f>
        <v>34607</v>
      </c>
    </row>
    <row r="13" spans="1:5" ht="57.75">
      <c r="A13" s="13" t="s">
        <v>14</v>
      </c>
      <c r="B13" s="27" t="s">
        <v>274</v>
      </c>
      <c r="C13" s="15"/>
      <c r="D13" s="12"/>
      <c r="E13" s="15">
        <v>2635</v>
      </c>
    </row>
    <row r="14" spans="1:5" ht="46.5">
      <c r="A14" s="13" t="s">
        <v>16</v>
      </c>
      <c r="B14" s="27" t="s">
        <v>275</v>
      </c>
      <c r="C14" s="16"/>
      <c r="D14" s="12"/>
      <c r="E14" s="16">
        <v>2534</v>
      </c>
    </row>
    <row r="15" spans="1:5" ht="24">
      <c r="A15" s="13" t="s">
        <v>18</v>
      </c>
      <c r="B15" s="27" t="s">
        <v>276</v>
      </c>
      <c r="C15" s="16"/>
      <c r="D15" s="12"/>
      <c r="E15" s="16">
        <v>1883</v>
      </c>
    </row>
    <row r="16" spans="1:5" ht="24">
      <c r="A16" s="13" t="s">
        <v>20</v>
      </c>
      <c r="B16" s="27" t="s">
        <v>277</v>
      </c>
      <c r="C16" s="16"/>
      <c r="D16" s="12"/>
      <c r="E16" s="16">
        <v>855</v>
      </c>
    </row>
    <row r="17" spans="1:5" ht="24">
      <c r="A17" s="13" t="s">
        <v>22</v>
      </c>
      <c r="B17" s="27" t="s">
        <v>214</v>
      </c>
      <c r="C17" s="16"/>
      <c r="D17" s="12"/>
      <c r="E17" s="16">
        <v>592</v>
      </c>
    </row>
    <row r="18" spans="1:5" ht="35.25">
      <c r="A18" s="13" t="s">
        <v>24</v>
      </c>
      <c r="B18" s="27" t="s">
        <v>132</v>
      </c>
      <c r="C18" s="16"/>
      <c r="D18" s="12"/>
      <c r="E18" s="16">
        <v>343</v>
      </c>
    </row>
    <row r="19" spans="1:5" ht="35.25">
      <c r="A19" s="13" t="s">
        <v>26</v>
      </c>
      <c r="B19" s="27" t="s">
        <v>151</v>
      </c>
      <c r="C19" s="16"/>
      <c r="D19" s="12"/>
      <c r="E19" s="16">
        <v>14214</v>
      </c>
    </row>
    <row r="20" spans="1:5" ht="46.5">
      <c r="A20" s="13" t="s">
        <v>28</v>
      </c>
      <c r="B20" s="27" t="s">
        <v>278</v>
      </c>
      <c r="C20" s="16"/>
      <c r="D20" s="12"/>
      <c r="E20" s="16">
        <v>4550</v>
      </c>
    </row>
    <row r="21" spans="1:5" ht="57.75">
      <c r="A21" s="13" t="s">
        <v>30</v>
      </c>
      <c r="B21" s="27" t="s">
        <v>200</v>
      </c>
      <c r="C21" s="16"/>
      <c r="D21" s="12"/>
      <c r="E21" s="16">
        <v>3543</v>
      </c>
    </row>
    <row r="22" spans="1:5" ht="46.5">
      <c r="A22" s="13" t="s">
        <v>32</v>
      </c>
      <c r="B22" s="27" t="s">
        <v>279</v>
      </c>
      <c r="C22" s="16"/>
      <c r="D22" s="12"/>
      <c r="E22" s="16">
        <v>872</v>
      </c>
    </row>
    <row r="23" spans="1:5" ht="46.5">
      <c r="A23" s="13" t="s">
        <v>34</v>
      </c>
      <c r="B23" s="27" t="s">
        <v>280</v>
      </c>
      <c r="C23" s="16"/>
      <c r="D23" s="12"/>
      <c r="E23" s="16">
        <v>2098</v>
      </c>
    </row>
    <row r="24" spans="1:5" ht="24">
      <c r="A24" s="13" t="s">
        <v>36</v>
      </c>
      <c r="B24" s="27" t="s">
        <v>281</v>
      </c>
      <c r="C24" s="16"/>
      <c r="D24" s="12"/>
      <c r="E24" s="16">
        <v>488</v>
      </c>
    </row>
    <row r="25" spans="1:5" ht="12">
      <c r="A25" s="10">
        <v>2</v>
      </c>
      <c r="B25" s="26" t="s">
        <v>38</v>
      </c>
      <c r="C25" s="12">
        <v>20013</v>
      </c>
      <c r="D25" s="12">
        <v>20506</v>
      </c>
      <c r="E25" s="12">
        <f>E26+E27+E28+E29</f>
        <v>6664</v>
      </c>
    </row>
    <row r="26" spans="1:5" ht="24">
      <c r="A26" s="10"/>
      <c r="B26" s="27" t="s">
        <v>139</v>
      </c>
      <c r="C26" s="16"/>
      <c r="D26" s="12"/>
      <c r="E26" s="16">
        <v>1087</v>
      </c>
    </row>
    <row r="27" spans="1:5" ht="24">
      <c r="A27" s="10"/>
      <c r="B27" s="27" t="s">
        <v>282</v>
      </c>
      <c r="C27" s="18"/>
      <c r="D27" s="12"/>
      <c r="E27" s="18">
        <v>4404</v>
      </c>
    </row>
    <row r="28" spans="1:5" ht="24">
      <c r="A28" s="10"/>
      <c r="B28" s="27" t="s">
        <v>283</v>
      </c>
      <c r="C28" s="18"/>
      <c r="D28" s="12"/>
      <c r="E28" s="18">
        <v>997</v>
      </c>
    </row>
    <row r="29" spans="1:5" ht="12">
      <c r="A29" s="10"/>
      <c r="B29" s="37" t="s">
        <v>284</v>
      </c>
      <c r="C29" s="16"/>
      <c r="D29" s="12"/>
      <c r="E29" s="16">
        <v>176</v>
      </c>
    </row>
    <row r="30" spans="1:5" ht="12">
      <c r="A30" s="10">
        <v>3</v>
      </c>
      <c r="B30" s="26" t="s">
        <v>50</v>
      </c>
      <c r="C30" s="12">
        <v>9822</v>
      </c>
      <c r="D30" s="12">
        <v>10059</v>
      </c>
      <c r="E30" s="12">
        <v>9822</v>
      </c>
    </row>
    <row r="31" spans="1:5" ht="57.75" customHeight="1">
      <c r="A31" s="10"/>
      <c r="B31" s="28" t="s">
        <v>51</v>
      </c>
      <c r="C31" s="28"/>
      <c r="D31" s="28"/>
      <c r="E31" s="28"/>
    </row>
    <row r="32" spans="1:5" ht="12">
      <c r="A32" s="10">
        <v>4</v>
      </c>
      <c r="B32" s="29" t="s">
        <v>52</v>
      </c>
      <c r="C32" s="15">
        <v>1602</v>
      </c>
      <c r="D32" s="15">
        <v>1642</v>
      </c>
      <c r="E32" s="15">
        <v>1602</v>
      </c>
    </row>
    <row r="33" spans="1:5" ht="12">
      <c r="A33" s="10">
        <v>5</v>
      </c>
      <c r="B33" s="29" t="s">
        <v>53</v>
      </c>
      <c r="C33" s="15">
        <v>12668</v>
      </c>
      <c r="D33" s="15">
        <v>13065</v>
      </c>
      <c r="E33" s="15">
        <v>12668</v>
      </c>
    </row>
    <row r="34" spans="1:5" ht="12">
      <c r="A34" s="15"/>
      <c r="B34" s="26" t="s">
        <v>54</v>
      </c>
      <c r="C34" s="12">
        <f>C12+C25+C30+C32+C33</f>
        <v>76659</v>
      </c>
      <c r="D34" s="12">
        <f>D12+D25+D30+D32+D33</f>
        <v>78541</v>
      </c>
      <c r="E34" s="12">
        <f>E12+E25+E30+E32+E33</f>
        <v>65363</v>
      </c>
    </row>
    <row r="35" spans="1:5" ht="12">
      <c r="A35" s="21"/>
      <c r="B35" s="30"/>
      <c r="C35" s="31"/>
      <c r="D35" s="31"/>
      <c r="E35" s="31"/>
    </row>
    <row r="36" spans="1:5" ht="12">
      <c r="A36" s="4" t="s">
        <v>55</v>
      </c>
      <c r="C36" s="23"/>
      <c r="D36" s="23">
        <f>C34-D34</f>
        <v>-1882</v>
      </c>
      <c r="E36" s="23"/>
    </row>
    <row r="38" ht="12">
      <c r="B38" s="24" t="s">
        <v>56</v>
      </c>
    </row>
  </sheetData>
  <sheetProtection selectLockedCells="1" selectUnlockedCells="1"/>
  <mergeCells count="8">
    <mergeCell ref="A1:E1"/>
    <mergeCell ref="A2:E2"/>
    <mergeCell ref="A3:E3"/>
    <mergeCell ref="A4:E4"/>
    <mergeCell ref="A5:E5"/>
    <mergeCell ref="A6:E6"/>
    <mergeCell ref="A7:E7"/>
    <mergeCell ref="B31:E31"/>
  </mergeCells>
  <printOptions/>
  <pageMargins left="1.025" right="0.34791666666666665" top="0.3" bottom="0.3"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12.57421875" defaultRowHeight="12.75"/>
  <cols>
    <col min="1" max="1" width="5.28125" style="4" customWidth="1"/>
    <col min="2" max="2" width="44.57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285</v>
      </c>
      <c r="B7" s="2"/>
      <c r="C7" s="2"/>
      <c r="D7" s="2"/>
      <c r="E7" s="2"/>
    </row>
    <row r="8" ht="12">
      <c r="A8" s="2"/>
    </row>
    <row r="9" spans="1:5" ht="12">
      <c r="A9" s="5" t="s">
        <v>7</v>
      </c>
      <c r="E9" s="4">
        <v>1506.9</v>
      </c>
    </row>
    <row r="10" ht="12">
      <c r="A10" s="5"/>
    </row>
    <row r="11" spans="1:6" ht="24">
      <c r="A11" s="7" t="s">
        <v>8</v>
      </c>
      <c r="B11" s="7" t="s">
        <v>9</v>
      </c>
      <c r="C11" s="7" t="s">
        <v>10</v>
      </c>
      <c r="D11" s="7" t="s">
        <v>11</v>
      </c>
      <c r="E11" s="7" t="s">
        <v>12</v>
      </c>
      <c r="F11" s="25"/>
    </row>
    <row r="12" spans="1:5" ht="12">
      <c r="A12" s="10">
        <v>1</v>
      </c>
      <c r="B12" s="26" t="s">
        <v>13</v>
      </c>
      <c r="C12" s="12">
        <v>68571</v>
      </c>
      <c r="D12" s="12">
        <v>68356</v>
      </c>
      <c r="E12" s="12">
        <f>SUM(E13:E24)</f>
        <v>63261</v>
      </c>
    </row>
    <row r="13" spans="1:5" ht="81">
      <c r="A13" s="13" t="s">
        <v>14</v>
      </c>
      <c r="B13" s="27" t="s">
        <v>286</v>
      </c>
      <c r="C13" s="15"/>
      <c r="D13" s="12"/>
      <c r="E13" s="15">
        <v>5660</v>
      </c>
    </row>
    <row r="14" spans="1:5" ht="104.25">
      <c r="A14" s="13" t="s">
        <v>16</v>
      </c>
      <c r="B14" s="27" t="s">
        <v>287</v>
      </c>
      <c r="C14" s="16"/>
      <c r="D14" s="12"/>
      <c r="E14" s="16">
        <v>5686</v>
      </c>
    </row>
    <row r="15" spans="1:5" ht="69.75">
      <c r="A15" s="13" t="s">
        <v>18</v>
      </c>
      <c r="B15" s="27" t="s">
        <v>288</v>
      </c>
      <c r="C15" s="16"/>
      <c r="D15" s="12"/>
      <c r="E15" s="16">
        <v>5688</v>
      </c>
    </row>
    <row r="16" spans="1:5" ht="57.75">
      <c r="A16" s="13" t="s">
        <v>20</v>
      </c>
      <c r="B16" s="27" t="s">
        <v>289</v>
      </c>
      <c r="C16" s="16"/>
      <c r="D16" s="12"/>
      <c r="E16" s="16">
        <v>4411</v>
      </c>
    </row>
    <row r="17" spans="1:5" ht="57.75">
      <c r="A17" s="13" t="s">
        <v>22</v>
      </c>
      <c r="B17" s="27" t="s">
        <v>290</v>
      </c>
      <c r="C17" s="16"/>
      <c r="D17" s="12"/>
      <c r="E17" s="16">
        <v>2519</v>
      </c>
    </row>
    <row r="18" spans="1:5" ht="57.75">
      <c r="A18" s="13" t="s">
        <v>24</v>
      </c>
      <c r="B18" s="27" t="s">
        <v>291</v>
      </c>
      <c r="C18" s="16"/>
      <c r="D18" s="12"/>
      <c r="E18" s="16">
        <v>1963</v>
      </c>
    </row>
    <row r="19" spans="1:5" ht="46.5">
      <c r="A19" s="13" t="s">
        <v>26</v>
      </c>
      <c r="B19" s="27" t="s">
        <v>84</v>
      </c>
      <c r="C19" s="16"/>
      <c r="D19" s="12"/>
      <c r="E19" s="16">
        <v>13783</v>
      </c>
    </row>
    <row r="20" spans="1:5" ht="69.75">
      <c r="A20" s="13" t="s">
        <v>28</v>
      </c>
      <c r="B20" s="27" t="s">
        <v>182</v>
      </c>
      <c r="C20" s="16"/>
      <c r="D20" s="12"/>
      <c r="E20" s="16">
        <v>5985</v>
      </c>
    </row>
    <row r="21" spans="1:5" ht="69.75">
      <c r="A21" s="13" t="s">
        <v>30</v>
      </c>
      <c r="B21" s="27" t="s">
        <v>292</v>
      </c>
      <c r="C21" s="16"/>
      <c r="D21" s="12"/>
      <c r="E21" s="16">
        <v>5010</v>
      </c>
    </row>
    <row r="22" spans="1:5" ht="57.75">
      <c r="A22" s="13" t="s">
        <v>32</v>
      </c>
      <c r="B22" s="27" t="s">
        <v>217</v>
      </c>
      <c r="C22" s="16"/>
      <c r="D22" s="12"/>
      <c r="E22" s="16">
        <v>5230</v>
      </c>
    </row>
    <row r="23" spans="1:5" ht="57.75">
      <c r="A23" s="13" t="s">
        <v>34</v>
      </c>
      <c r="B23" s="27" t="s">
        <v>154</v>
      </c>
      <c r="C23" s="16"/>
      <c r="D23" s="12"/>
      <c r="E23" s="16">
        <v>2688</v>
      </c>
    </row>
    <row r="24" spans="1:5" ht="69.75">
      <c r="A24" s="13" t="s">
        <v>36</v>
      </c>
      <c r="B24" s="27" t="s">
        <v>293</v>
      </c>
      <c r="C24" s="16"/>
      <c r="D24" s="12"/>
      <c r="E24" s="16">
        <v>4638</v>
      </c>
    </row>
    <row r="25" spans="1:5" ht="12">
      <c r="A25" s="10">
        <v>2</v>
      </c>
      <c r="B25" s="26" t="s">
        <v>38</v>
      </c>
      <c r="C25" s="12">
        <v>42141</v>
      </c>
      <c r="D25" s="12">
        <v>42062</v>
      </c>
      <c r="E25" s="12">
        <f>E26+E27+E28+E29+E30+E31+E32+E33+E34</f>
        <v>39826</v>
      </c>
    </row>
    <row r="26" spans="1:5" ht="24">
      <c r="A26" s="10"/>
      <c r="B26" s="27" t="s">
        <v>294</v>
      </c>
      <c r="C26" s="16"/>
      <c r="D26" s="12"/>
      <c r="E26" s="16">
        <v>836</v>
      </c>
    </row>
    <row r="27" spans="1:5" ht="24">
      <c r="A27" s="10"/>
      <c r="B27" s="27" t="s">
        <v>295</v>
      </c>
      <c r="C27" s="16"/>
      <c r="D27" s="12"/>
      <c r="E27" s="16">
        <v>4061</v>
      </c>
    </row>
    <row r="28" spans="1:5" ht="35.25">
      <c r="A28" s="10"/>
      <c r="B28" s="27" t="s">
        <v>296</v>
      </c>
      <c r="C28" s="16"/>
      <c r="D28" s="12"/>
      <c r="E28" s="16">
        <v>10416</v>
      </c>
    </row>
    <row r="29" spans="1:5" ht="57.75">
      <c r="A29" s="10"/>
      <c r="B29" s="27" t="s">
        <v>297</v>
      </c>
      <c r="C29" s="16"/>
      <c r="D29" s="12"/>
      <c r="E29" s="16">
        <v>7451</v>
      </c>
    </row>
    <row r="30" spans="1:5" ht="57.75">
      <c r="A30" s="10"/>
      <c r="B30" s="27" t="s">
        <v>298</v>
      </c>
      <c r="C30" s="16"/>
      <c r="D30" s="12"/>
      <c r="E30" s="16">
        <v>4418</v>
      </c>
    </row>
    <row r="31" spans="1:5" ht="35.25">
      <c r="A31" s="10"/>
      <c r="B31" s="27" t="s">
        <v>299</v>
      </c>
      <c r="C31" s="16"/>
      <c r="D31" s="12"/>
      <c r="E31" s="16">
        <v>5636</v>
      </c>
    </row>
    <row r="32" spans="1:5" ht="24">
      <c r="A32" s="10"/>
      <c r="B32" s="27" t="s">
        <v>300</v>
      </c>
      <c r="C32" s="16"/>
      <c r="D32" s="12"/>
      <c r="E32" s="16">
        <v>2539</v>
      </c>
    </row>
    <row r="33" spans="1:5" ht="12">
      <c r="A33" s="10"/>
      <c r="B33" s="27" t="s">
        <v>301</v>
      </c>
      <c r="C33" s="16"/>
      <c r="D33" s="12"/>
      <c r="E33" s="16">
        <v>950</v>
      </c>
    </row>
    <row r="34" spans="1:5" ht="46.5">
      <c r="A34" s="10"/>
      <c r="B34" s="27" t="s">
        <v>302</v>
      </c>
      <c r="C34" s="16"/>
      <c r="D34" s="12"/>
      <c r="E34" s="16">
        <v>3519</v>
      </c>
    </row>
    <row r="35" spans="1:5" ht="12">
      <c r="A35" s="10">
        <v>3</v>
      </c>
      <c r="B35" s="26" t="s">
        <v>50</v>
      </c>
      <c r="C35" s="12">
        <v>20679</v>
      </c>
      <c r="D35" s="12">
        <v>20636</v>
      </c>
      <c r="E35" s="12">
        <v>20679</v>
      </c>
    </row>
    <row r="36" spans="1:5" ht="57.75" customHeight="1">
      <c r="A36" s="10"/>
      <c r="B36" s="28" t="s">
        <v>51</v>
      </c>
      <c r="C36" s="28"/>
      <c r="D36" s="28"/>
      <c r="E36" s="28"/>
    </row>
    <row r="37" spans="1:5" ht="12">
      <c r="A37" s="10">
        <v>4</v>
      </c>
      <c r="B37" s="29" t="s">
        <v>52</v>
      </c>
      <c r="C37" s="15">
        <v>3375</v>
      </c>
      <c r="D37" s="15">
        <v>3368</v>
      </c>
      <c r="E37" s="15">
        <v>3375</v>
      </c>
    </row>
    <row r="38" spans="1:5" ht="12">
      <c r="A38" s="10">
        <v>5</v>
      </c>
      <c r="B38" s="29" t="s">
        <v>53</v>
      </c>
      <c r="C38" s="15">
        <v>26677</v>
      </c>
      <c r="D38" s="15">
        <v>26699</v>
      </c>
      <c r="E38" s="15">
        <v>26677</v>
      </c>
    </row>
    <row r="39" spans="1:5" ht="12">
      <c r="A39" s="15"/>
      <c r="B39" s="26" t="s">
        <v>54</v>
      </c>
      <c r="C39" s="12">
        <f>C12+C25+C35+C37+C38</f>
        <v>161443</v>
      </c>
      <c r="D39" s="12">
        <f>D12+D25+D35+D37+D38</f>
        <v>161121</v>
      </c>
      <c r="E39" s="12">
        <f>E12+E25+E35+E37+E38</f>
        <v>153818</v>
      </c>
    </row>
    <row r="40" spans="1:5" ht="12">
      <c r="A40" s="21"/>
      <c r="B40" s="30"/>
      <c r="C40" s="31"/>
      <c r="D40" s="31"/>
      <c r="E40" s="31"/>
    </row>
    <row r="41" spans="1:5" ht="12">
      <c r="A41" s="4" t="s">
        <v>55</v>
      </c>
      <c r="C41" s="23"/>
      <c r="D41" s="23">
        <f>C39-D39</f>
        <v>322</v>
      </c>
      <c r="E41" s="23"/>
    </row>
    <row r="43" ht="12">
      <c r="B43" s="24" t="s">
        <v>56</v>
      </c>
    </row>
  </sheetData>
  <sheetProtection selectLockedCells="1" selectUnlockedCells="1"/>
  <mergeCells count="8">
    <mergeCell ref="A1:E1"/>
    <mergeCell ref="A2:E2"/>
    <mergeCell ref="A3:E3"/>
    <mergeCell ref="A4:E4"/>
    <mergeCell ref="A5:E5"/>
    <mergeCell ref="A6:E6"/>
    <mergeCell ref="A7:E7"/>
    <mergeCell ref="B36:E36"/>
  </mergeCells>
  <printOptions/>
  <pageMargins left="1.025" right="0.34791666666666665" top="0.3" bottom="0.3"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12.57421875" defaultRowHeight="12.75"/>
  <cols>
    <col min="1" max="1" width="5.28125" style="4" customWidth="1"/>
    <col min="2" max="2" width="44.85156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303</v>
      </c>
      <c r="B7" s="2"/>
      <c r="C7" s="2"/>
      <c r="D7" s="2"/>
      <c r="E7" s="2"/>
    </row>
    <row r="8" ht="12">
      <c r="A8" s="2"/>
    </row>
    <row r="9" spans="1:5" ht="12">
      <c r="A9" s="5" t="s">
        <v>7</v>
      </c>
      <c r="E9" s="4">
        <v>1959.3</v>
      </c>
    </row>
    <row r="10" ht="12">
      <c r="A10" s="5"/>
    </row>
    <row r="11" spans="1:6" ht="24">
      <c r="A11" s="7" t="s">
        <v>8</v>
      </c>
      <c r="B11" s="7" t="s">
        <v>9</v>
      </c>
      <c r="C11" s="7" t="s">
        <v>10</v>
      </c>
      <c r="D11" s="7" t="s">
        <v>11</v>
      </c>
      <c r="E11" s="7" t="s">
        <v>12</v>
      </c>
      <c r="F11" s="25"/>
    </row>
    <row r="12" spans="1:5" ht="12">
      <c r="A12" s="15">
        <v>1</v>
      </c>
      <c r="B12" s="26" t="s">
        <v>13</v>
      </c>
      <c r="C12" s="12">
        <v>89120</v>
      </c>
      <c r="D12" s="12">
        <v>93732</v>
      </c>
      <c r="E12" s="12">
        <f>SUM(E13:E24)</f>
        <v>74698</v>
      </c>
    </row>
    <row r="13" spans="1:5" ht="81">
      <c r="A13" s="13" t="s">
        <v>14</v>
      </c>
      <c r="B13" s="27" t="s">
        <v>304</v>
      </c>
      <c r="C13" s="15"/>
      <c r="D13" s="12"/>
      <c r="E13" s="15">
        <v>7371</v>
      </c>
    </row>
    <row r="14" spans="1:5" ht="69.75">
      <c r="A14" s="13" t="s">
        <v>16</v>
      </c>
      <c r="B14" s="27" t="s">
        <v>305</v>
      </c>
      <c r="C14" s="16"/>
      <c r="D14" s="12"/>
      <c r="E14" s="16">
        <v>7367</v>
      </c>
    </row>
    <row r="15" spans="1:5" ht="69.75">
      <c r="A15" s="13" t="s">
        <v>18</v>
      </c>
      <c r="B15" s="27" t="s">
        <v>306</v>
      </c>
      <c r="C15" s="16"/>
      <c r="D15" s="12"/>
      <c r="E15" s="16">
        <v>5556</v>
      </c>
    </row>
    <row r="16" spans="1:5" ht="69.75">
      <c r="A16" s="13" t="s">
        <v>20</v>
      </c>
      <c r="B16" s="27" t="s">
        <v>307</v>
      </c>
      <c r="C16" s="16"/>
      <c r="D16" s="12"/>
      <c r="E16" s="16">
        <v>7895</v>
      </c>
    </row>
    <row r="17" spans="1:5" ht="57.75">
      <c r="A17" s="13" t="s">
        <v>22</v>
      </c>
      <c r="B17" s="27" t="s">
        <v>308</v>
      </c>
      <c r="C17" s="16"/>
      <c r="D17" s="12"/>
      <c r="E17" s="16">
        <v>2733</v>
      </c>
    </row>
    <row r="18" spans="1:5" ht="24">
      <c r="A18" s="13" t="s">
        <v>24</v>
      </c>
      <c r="B18" s="27" t="s">
        <v>309</v>
      </c>
      <c r="C18" s="16"/>
      <c r="D18" s="12"/>
      <c r="E18" s="16">
        <v>1059</v>
      </c>
    </row>
    <row r="19" spans="1:5" ht="46.5">
      <c r="A19" s="13" t="s">
        <v>26</v>
      </c>
      <c r="B19" s="27" t="s">
        <v>84</v>
      </c>
      <c r="C19" s="16"/>
      <c r="D19" s="12"/>
      <c r="E19" s="16">
        <v>14124</v>
      </c>
    </row>
    <row r="20" spans="1:5" ht="57.75">
      <c r="A20" s="13" t="s">
        <v>28</v>
      </c>
      <c r="B20" s="27" t="s">
        <v>199</v>
      </c>
      <c r="C20" s="16"/>
      <c r="D20" s="12"/>
      <c r="E20" s="16">
        <v>5608</v>
      </c>
    </row>
    <row r="21" spans="1:5" ht="69.75">
      <c r="A21" s="13" t="s">
        <v>30</v>
      </c>
      <c r="B21" s="27" t="s">
        <v>310</v>
      </c>
      <c r="C21" s="16"/>
      <c r="D21" s="12"/>
      <c r="E21" s="16">
        <v>4306</v>
      </c>
    </row>
    <row r="22" spans="1:5" ht="69.75">
      <c r="A22" s="13" t="s">
        <v>32</v>
      </c>
      <c r="B22" s="27" t="s">
        <v>235</v>
      </c>
      <c r="C22" s="16"/>
      <c r="D22" s="12"/>
      <c r="E22" s="16">
        <v>8436</v>
      </c>
    </row>
    <row r="23" spans="1:5" ht="69.75">
      <c r="A23" s="13" t="s">
        <v>34</v>
      </c>
      <c r="B23" s="27" t="s">
        <v>311</v>
      </c>
      <c r="C23" s="16"/>
      <c r="D23" s="12"/>
      <c r="E23" s="16">
        <v>4181</v>
      </c>
    </row>
    <row r="24" spans="1:5" ht="57.75">
      <c r="A24" s="13" t="s">
        <v>36</v>
      </c>
      <c r="B24" s="27" t="s">
        <v>312</v>
      </c>
      <c r="C24" s="16"/>
      <c r="D24" s="12"/>
      <c r="E24" s="16">
        <v>6062</v>
      </c>
    </row>
    <row r="25" spans="1:5" ht="12">
      <c r="A25" s="15">
        <v>2</v>
      </c>
      <c r="B25" s="26" t="s">
        <v>38</v>
      </c>
      <c r="C25" s="12">
        <v>54845</v>
      </c>
      <c r="D25" s="12">
        <v>57227</v>
      </c>
      <c r="E25" s="12">
        <f>E26+E27+E28+E29+E30+E31+E32+E33+E34+E35</f>
        <v>89606</v>
      </c>
    </row>
    <row r="26" spans="1:5" ht="24">
      <c r="A26" s="15"/>
      <c r="B26" s="27" t="s">
        <v>313</v>
      </c>
      <c r="C26" s="17"/>
      <c r="D26" s="12"/>
      <c r="E26" s="17">
        <v>2284</v>
      </c>
    </row>
    <row r="27" spans="1:5" ht="81">
      <c r="A27" s="15"/>
      <c r="B27" s="27" t="s">
        <v>314</v>
      </c>
      <c r="C27" s="16"/>
      <c r="D27" s="12"/>
      <c r="E27" s="16">
        <v>65947</v>
      </c>
    </row>
    <row r="28" spans="1:5" ht="24">
      <c r="A28" s="15"/>
      <c r="B28" s="27" t="s">
        <v>315</v>
      </c>
      <c r="C28" s="16"/>
      <c r="D28" s="12"/>
      <c r="E28" s="16">
        <v>712</v>
      </c>
    </row>
    <row r="29" spans="1:5" ht="24">
      <c r="A29" s="15"/>
      <c r="B29" s="27" t="s">
        <v>157</v>
      </c>
      <c r="C29" s="16"/>
      <c r="D29" s="12"/>
      <c r="E29" s="16">
        <v>4809</v>
      </c>
    </row>
    <row r="30" spans="1:5" ht="24">
      <c r="A30" s="15"/>
      <c r="B30" s="27" t="s">
        <v>139</v>
      </c>
      <c r="C30" s="16"/>
      <c r="D30" s="12"/>
      <c r="E30" s="16">
        <v>1672</v>
      </c>
    </row>
    <row r="31" spans="1:5" ht="24">
      <c r="A31" s="15"/>
      <c r="B31" s="27" t="s">
        <v>316</v>
      </c>
      <c r="C31" s="16"/>
      <c r="D31" s="12"/>
      <c r="E31" s="16">
        <v>1737</v>
      </c>
    </row>
    <row r="32" spans="1:5" ht="46.5">
      <c r="A32" s="15"/>
      <c r="B32" s="27" t="s">
        <v>317</v>
      </c>
      <c r="C32" s="16"/>
      <c r="D32" s="12"/>
      <c r="E32" s="16">
        <v>5466</v>
      </c>
    </row>
    <row r="33" spans="1:5" ht="12">
      <c r="A33" s="15"/>
      <c r="B33" s="27" t="s">
        <v>318</v>
      </c>
      <c r="C33" s="16"/>
      <c r="D33" s="12"/>
      <c r="E33" s="16">
        <v>422</v>
      </c>
    </row>
    <row r="34" spans="1:5" ht="57.75">
      <c r="A34" s="15"/>
      <c r="B34" s="27" t="s">
        <v>319</v>
      </c>
      <c r="C34" s="16"/>
      <c r="D34" s="12"/>
      <c r="E34" s="16">
        <v>3152</v>
      </c>
    </row>
    <row r="35" spans="1:5" ht="46.5">
      <c r="A35" s="15"/>
      <c r="B35" s="27" t="s">
        <v>302</v>
      </c>
      <c r="C35" s="16"/>
      <c r="D35" s="12"/>
      <c r="E35" s="16">
        <v>3405</v>
      </c>
    </row>
    <row r="36" spans="1:5" ht="12">
      <c r="A36" s="15">
        <v>3</v>
      </c>
      <c r="B36" s="26" t="s">
        <v>50</v>
      </c>
      <c r="C36" s="12">
        <v>26926</v>
      </c>
      <c r="D36" s="12">
        <v>28288</v>
      </c>
      <c r="E36" s="12">
        <v>26926</v>
      </c>
    </row>
    <row r="37" spans="1:5" ht="57.75" customHeight="1">
      <c r="A37" s="15"/>
      <c r="B37" s="28" t="s">
        <v>51</v>
      </c>
      <c r="C37" s="28"/>
      <c r="D37" s="28"/>
      <c r="E37" s="28"/>
    </row>
    <row r="38" spans="1:5" ht="12">
      <c r="A38" s="10">
        <v>4</v>
      </c>
      <c r="B38" s="29" t="s">
        <v>52</v>
      </c>
      <c r="C38" s="15">
        <v>4389</v>
      </c>
      <c r="D38" s="15">
        <v>4449</v>
      </c>
      <c r="E38" s="15">
        <v>4389</v>
      </c>
    </row>
    <row r="39" spans="1:5" ht="12">
      <c r="A39" s="10">
        <v>5</v>
      </c>
      <c r="B39" s="29" t="s">
        <v>53</v>
      </c>
      <c r="C39" s="15">
        <v>34699</v>
      </c>
      <c r="D39" s="15">
        <v>35401</v>
      </c>
      <c r="E39" s="15">
        <v>34699</v>
      </c>
    </row>
    <row r="40" spans="1:5" ht="12">
      <c r="A40" s="15"/>
      <c r="B40" s="26" t="s">
        <v>54</v>
      </c>
      <c r="C40" s="12">
        <f>C12+C25+C36+C38+C39</f>
        <v>209979</v>
      </c>
      <c r="D40" s="12">
        <f>D12+D25+D36+D38+D39</f>
        <v>219097</v>
      </c>
      <c r="E40" s="12">
        <f>E12+E25+E36+E38+E39</f>
        <v>230318</v>
      </c>
    </row>
    <row r="41" spans="1:5" ht="12">
      <c r="A41" s="21"/>
      <c r="B41" s="30"/>
      <c r="C41" s="31"/>
      <c r="D41" s="31"/>
      <c r="E41" s="31"/>
    </row>
    <row r="42" spans="3:5" ht="12">
      <c r="C42" s="23"/>
      <c r="D42" s="23">
        <f>C40-D40</f>
        <v>-9118</v>
      </c>
      <c r="E42" s="23"/>
    </row>
    <row r="44" ht="12">
      <c r="B44" s="24" t="s">
        <v>56</v>
      </c>
    </row>
  </sheetData>
  <sheetProtection selectLockedCells="1" selectUnlockedCells="1"/>
  <mergeCells count="8">
    <mergeCell ref="A1:E1"/>
    <mergeCell ref="A2:E2"/>
    <mergeCell ref="A3:E3"/>
    <mergeCell ref="A4:E4"/>
    <mergeCell ref="A5:E5"/>
    <mergeCell ref="A6:E6"/>
    <mergeCell ref="A7:E7"/>
    <mergeCell ref="B37:E37"/>
  </mergeCells>
  <printOptions/>
  <pageMargins left="1.025" right="0.34791666666666665" top="0.3" bottom="0.3"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12.57421875" defaultRowHeight="12.75"/>
  <cols>
    <col min="1" max="1" width="5.28125" style="4" customWidth="1"/>
    <col min="2" max="2" width="44.85156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320</v>
      </c>
      <c r="B7" s="2"/>
      <c r="C7" s="2"/>
      <c r="D7" s="2"/>
      <c r="E7" s="2"/>
    </row>
    <row r="8" ht="12">
      <c r="A8" s="2"/>
    </row>
    <row r="9" spans="1:5" ht="12">
      <c r="A9" s="5" t="s">
        <v>7</v>
      </c>
      <c r="C9" s="4">
        <v>728.1</v>
      </c>
      <c r="E9"/>
    </row>
    <row r="10" ht="12">
      <c r="A10" s="5"/>
    </row>
    <row r="11" spans="1:6" ht="24">
      <c r="A11" s="7" t="s">
        <v>8</v>
      </c>
      <c r="B11" s="7" t="s">
        <v>9</v>
      </c>
      <c r="C11" s="7" t="s">
        <v>10</v>
      </c>
      <c r="D11" s="7" t="s">
        <v>11</v>
      </c>
      <c r="E11" s="7" t="s">
        <v>12</v>
      </c>
      <c r="F11" s="25"/>
    </row>
    <row r="12" spans="1:6" ht="12">
      <c r="A12" s="10">
        <v>1</v>
      </c>
      <c r="B12" s="26" t="s">
        <v>13</v>
      </c>
      <c r="C12" s="38">
        <v>33098</v>
      </c>
      <c r="D12" s="38">
        <v>32349</v>
      </c>
      <c r="E12" s="38">
        <f>SUM(E13:E24)</f>
        <v>42459</v>
      </c>
      <c r="F12" s="25"/>
    </row>
    <row r="13" spans="1:6" ht="24">
      <c r="A13" s="13" t="s">
        <v>14</v>
      </c>
      <c r="B13" s="27" t="s">
        <v>321</v>
      </c>
      <c r="C13" s="15"/>
      <c r="D13" s="38"/>
      <c r="E13" s="15">
        <v>2699</v>
      </c>
      <c r="F13" s="25"/>
    </row>
    <row r="14" spans="1:6" ht="35.25">
      <c r="A14" s="13" t="s">
        <v>16</v>
      </c>
      <c r="B14" s="27" t="s">
        <v>322</v>
      </c>
      <c r="C14" s="16"/>
      <c r="D14" s="38"/>
      <c r="E14" s="16">
        <v>2763</v>
      </c>
      <c r="F14" s="25"/>
    </row>
    <row r="15" spans="1:6" ht="24">
      <c r="A15" s="13" t="s">
        <v>18</v>
      </c>
      <c r="B15" s="27" t="s">
        <v>323</v>
      </c>
      <c r="C15" s="39"/>
      <c r="D15" s="38"/>
      <c r="E15" s="39">
        <v>2386</v>
      </c>
      <c r="F15" s="25"/>
    </row>
    <row r="16" spans="1:6" ht="24">
      <c r="A16" s="13" t="s">
        <v>20</v>
      </c>
      <c r="B16" s="27" t="s">
        <v>324</v>
      </c>
      <c r="C16" s="39"/>
      <c r="D16" s="38"/>
      <c r="E16" s="39">
        <v>306</v>
      </c>
      <c r="F16" s="25"/>
    </row>
    <row r="17" spans="1:6" ht="24">
      <c r="A17" s="13" t="s">
        <v>22</v>
      </c>
      <c r="B17" s="27" t="s">
        <v>325</v>
      </c>
      <c r="C17" s="39"/>
      <c r="D17" s="38"/>
      <c r="E17" s="39">
        <v>1385</v>
      </c>
      <c r="F17" s="25"/>
    </row>
    <row r="18" spans="1:6" ht="46.5">
      <c r="A18" s="13" t="s">
        <v>24</v>
      </c>
      <c r="B18" s="27" t="s">
        <v>326</v>
      </c>
      <c r="C18" s="39"/>
      <c r="D18" s="38"/>
      <c r="E18" s="39">
        <v>2082</v>
      </c>
      <c r="F18" s="25"/>
    </row>
    <row r="19" spans="1:6" ht="46.5">
      <c r="A19" s="13" t="s">
        <v>26</v>
      </c>
      <c r="B19" s="27" t="s">
        <v>84</v>
      </c>
      <c r="C19" s="39"/>
      <c r="D19" s="38"/>
      <c r="E19" s="39">
        <v>14414</v>
      </c>
      <c r="F19" s="25"/>
    </row>
    <row r="20" spans="1:6" ht="57.75">
      <c r="A20" s="13" t="s">
        <v>28</v>
      </c>
      <c r="B20" s="27" t="s">
        <v>199</v>
      </c>
      <c r="C20" s="39"/>
      <c r="D20" s="38"/>
      <c r="E20" s="39">
        <v>5608</v>
      </c>
      <c r="F20" s="25"/>
    </row>
    <row r="21" spans="1:6" ht="46.5">
      <c r="A21" s="13" t="s">
        <v>30</v>
      </c>
      <c r="B21" s="27" t="s">
        <v>327</v>
      </c>
      <c r="C21" s="39"/>
      <c r="D21" s="38"/>
      <c r="E21" s="39">
        <v>2185</v>
      </c>
      <c r="F21" s="25"/>
    </row>
    <row r="22" spans="1:6" ht="69.75">
      <c r="A22" s="13" t="s">
        <v>32</v>
      </c>
      <c r="B22" s="27" t="s">
        <v>235</v>
      </c>
      <c r="C22" s="39"/>
      <c r="D22" s="38"/>
      <c r="E22" s="39">
        <v>2853</v>
      </c>
      <c r="F22" s="25"/>
    </row>
    <row r="23" spans="1:6" ht="35.25">
      <c r="A23" s="13" t="s">
        <v>34</v>
      </c>
      <c r="B23" s="27" t="s">
        <v>170</v>
      </c>
      <c r="C23" s="39"/>
      <c r="D23" s="38"/>
      <c r="E23" s="39">
        <v>1841</v>
      </c>
      <c r="F23" s="25"/>
    </row>
    <row r="24" spans="1:6" ht="81">
      <c r="A24" s="13" t="s">
        <v>36</v>
      </c>
      <c r="B24" s="27" t="s">
        <v>328</v>
      </c>
      <c r="C24" s="39"/>
      <c r="D24" s="38"/>
      <c r="E24" s="39">
        <v>3937</v>
      </c>
      <c r="F24" s="25"/>
    </row>
    <row r="25" spans="1:5" ht="12">
      <c r="A25" s="10">
        <v>2</v>
      </c>
      <c r="B25" s="26" t="s">
        <v>38</v>
      </c>
      <c r="C25" s="12">
        <v>20383</v>
      </c>
      <c r="D25" s="12">
        <v>19924</v>
      </c>
      <c r="E25" s="12">
        <f>E26+E27+E28+E29+E30+E31</f>
        <v>10192</v>
      </c>
    </row>
    <row r="26" spans="1:5" ht="12">
      <c r="A26" s="10"/>
      <c r="B26" s="37" t="s">
        <v>329</v>
      </c>
      <c r="C26" s="17"/>
      <c r="D26" s="12"/>
      <c r="E26" s="17">
        <v>626</v>
      </c>
    </row>
    <row r="27" spans="1:5" ht="24">
      <c r="A27" s="10"/>
      <c r="B27" s="37" t="s">
        <v>330</v>
      </c>
      <c r="C27" s="16"/>
      <c r="D27" s="12"/>
      <c r="E27" s="16">
        <v>4576</v>
      </c>
    </row>
    <row r="28" spans="1:5" ht="35.25">
      <c r="A28" s="10"/>
      <c r="B28" s="37" t="s">
        <v>331</v>
      </c>
      <c r="C28" s="16"/>
      <c r="D28" s="12"/>
      <c r="E28" s="16">
        <v>3111</v>
      </c>
    </row>
    <row r="29" spans="1:5" ht="24">
      <c r="A29" s="10"/>
      <c r="B29" s="37" t="s">
        <v>139</v>
      </c>
      <c r="C29" s="16"/>
      <c r="D29" s="12"/>
      <c r="E29" s="16">
        <v>1058</v>
      </c>
    </row>
    <row r="30" spans="1:5" ht="12">
      <c r="A30" s="10"/>
      <c r="B30" s="37" t="s">
        <v>158</v>
      </c>
      <c r="C30" s="16"/>
      <c r="D30" s="12"/>
      <c r="E30" s="16">
        <v>406</v>
      </c>
    </row>
    <row r="31" spans="1:5" ht="24">
      <c r="A31" s="10"/>
      <c r="B31" s="37" t="s">
        <v>190</v>
      </c>
      <c r="C31" s="16"/>
      <c r="D31" s="12"/>
      <c r="E31" s="16">
        <v>415</v>
      </c>
    </row>
    <row r="32" spans="1:5" ht="12">
      <c r="A32" s="10">
        <v>3</v>
      </c>
      <c r="B32" s="26" t="s">
        <v>50</v>
      </c>
      <c r="C32" s="12">
        <v>10010</v>
      </c>
      <c r="D32" s="12">
        <v>9788</v>
      </c>
      <c r="E32" s="12">
        <v>10010</v>
      </c>
    </row>
    <row r="33" spans="1:5" ht="57.75" customHeight="1">
      <c r="A33" s="15"/>
      <c r="B33" s="28" t="s">
        <v>51</v>
      </c>
      <c r="C33" s="28"/>
      <c r="D33" s="28"/>
      <c r="E33" s="28"/>
    </row>
    <row r="34" spans="1:5" ht="12">
      <c r="A34" s="10">
        <v>4</v>
      </c>
      <c r="B34" s="29" t="s">
        <v>52</v>
      </c>
      <c r="C34" s="15">
        <v>1631</v>
      </c>
      <c r="D34" s="15">
        <v>1590</v>
      </c>
      <c r="E34" s="15">
        <v>1631</v>
      </c>
    </row>
    <row r="35" spans="1:5" ht="12">
      <c r="A35" s="10">
        <v>5</v>
      </c>
      <c r="B35" s="29" t="s">
        <v>53</v>
      </c>
      <c r="C35" s="15">
        <v>12895</v>
      </c>
      <c r="D35" s="15">
        <v>12609</v>
      </c>
      <c r="E35" s="15">
        <v>12895</v>
      </c>
    </row>
    <row r="36" spans="1:5" ht="12">
      <c r="A36" s="15"/>
      <c r="B36" s="26" t="s">
        <v>54</v>
      </c>
      <c r="C36" s="12">
        <f>C12+C25+C32+C34+C35</f>
        <v>78017</v>
      </c>
      <c r="D36" s="12">
        <f>D12+D25+D32+D34+D35</f>
        <v>76260</v>
      </c>
      <c r="E36" s="12">
        <f>E12+E25+E32+E34+E35</f>
        <v>77187</v>
      </c>
    </row>
    <row r="37" spans="1:5" ht="12">
      <c r="A37" s="21"/>
      <c r="B37" s="30"/>
      <c r="C37" s="31"/>
      <c r="D37" s="31"/>
      <c r="E37" s="31"/>
    </row>
    <row r="38" spans="1:5" ht="12">
      <c r="A38" s="4" t="s">
        <v>55</v>
      </c>
      <c r="C38" s="31"/>
      <c r="D38" s="31">
        <f>C36-D36</f>
        <v>1757</v>
      </c>
      <c r="E38" s="31"/>
    </row>
    <row r="40" ht="12">
      <c r="B40" s="24" t="s">
        <v>56</v>
      </c>
    </row>
  </sheetData>
  <sheetProtection selectLockedCells="1" selectUnlockedCells="1"/>
  <mergeCells count="8">
    <mergeCell ref="A1:E1"/>
    <mergeCell ref="A2:E2"/>
    <mergeCell ref="A3:E3"/>
    <mergeCell ref="A4:E4"/>
    <mergeCell ref="A5:E5"/>
    <mergeCell ref="A6:E6"/>
    <mergeCell ref="A7:E7"/>
    <mergeCell ref="B33:E33"/>
  </mergeCells>
  <printOptions/>
  <pageMargins left="1.025" right="0.34791666666666665" top="0.3" bottom="0.3"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12.57421875" defaultRowHeight="12.75"/>
  <cols>
    <col min="1" max="1" width="5.28125" style="4" customWidth="1"/>
    <col min="2" max="2" width="44.281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332</v>
      </c>
      <c r="B7" s="2"/>
      <c r="C7" s="2"/>
      <c r="D7" s="2"/>
      <c r="E7" s="2"/>
    </row>
    <row r="8" ht="12">
      <c r="A8" s="2"/>
    </row>
    <row r="9" spans="1:5" ht="12">
      <c r="A9" s="5" t="s">
        <v>7</v>
      </c>
      <c r="C9" s="4">
        <v>2750.8</v>
      </c>
      <c r="E9"/>
    </row>
    <row r="10" ht="12">
      <c r="A10" s="5"/>
    </row>
    <row r="11" spans="1:6" ht="24">
      <c r="A11" s="7" t="s">
        <v>8</v>
      </c>
      <c r="B11" s="7" t="s">
        <v>9</v>
      </c>
      <c r="C11" s="7" t="s">
        <v>10</v>
      </c>
      <c r="D11" s="7" t="s">
        <v>11</v>
      </c>
      <c r="E11" s="7" t="s">
        <v>12</v>
      </c>
      <c r="F11" s="25"/>
    </row>
    <row r="12" spans="1:5" ht="12">
      <c r="A12" s="10">
        <v>1</v>
      </c>
      <c r="B12" s="26" t="s">
        <v>13</v>
      </c>
      <c r="C12" s="12">
        <v>125108</v>
      </c>
      <c r="D12" s="12">
        <v>125345</v>
      </c>
      <c r="E12" s="12">
        <f>SUM(E13:E24)</f>
        <v>130486</v>
      </c>
    </row>
    <row r="13" spans="1:5" ht="57.75">
      <c r="A13" s="13" t="s">
        <v>14</v>
      </c>
      <c r="B13" s="27" t="s">
        <v>333</v>
      </c>
      <c r="C13" s="15"/>
      <c r="D13" s="12"/>
      <c r="E13" s="15">
        <v>10321</v>
      </c>
    </row>
    <row r="14" spans="1:5" ht="92.25">
      <c r="A14" s="13" t="s">
        <v>16</v>
      </c>
      <c r="B14" s="27" t="s">
        <v>334</v>
      </c>
      <c r="C14" s="16"/>
      <c r="D14" s="12"/>
      <c r="E14" s="16">
        <v>10382</v>
      </c>
    </row>
    <row r="15" spans="1:5" ht="92.25">
      <c r="A15" s="13" t="s">
        <v>18</v>
      </c>
      <c r="B15" s="27" t="s">
        <v>335</v>
      </c>
      <c r="C15" s="16"/>
      <c r="D15" s="12"/>
      <c r="E15" s="16">
        <v>8576</v>
      </c>
    </row>
    <row r="16" spans="1:5" ht="69.75">
      <c r="A16" s="13" t="s">
        <v>20</v>
      </c>
      <c r="B16" s="27" t="s">
        <v>336</v>
      </c>
      <c r="C16" s="16"/>
      <c r="D16" s="12"/>
      <c r="E16" s="16">
        <v>4870</v>
      </c>
    </row>
    <row r="17" spans="1:5" ht="46.5">
      <c r="A17" s="13" t="s">
        <v>22</v>
      </c>
      <c r="B17" s="27" t="s">
        <v>337</v>
      </c>
      <c r="C17" s="16"/>
      <c r="D17" s="12"/>
      <c r="E17" s="16">
        <v>6033</v>
      </c>
    </row>
    <row r="18" spans="1:5" ht="46.5">
      <c r="A18" s="13" t="s">
        <v>24</v>
      </c>
      <c r="B18" s="27" t="s">
        <v>338</v>
      </c>
      <c r="C18" s="16"/>
      <c r="D18" s="12"/>
      <c r="E18" s="16">
        <v>4001</v>
      </c>
    </row>
    <row r="19" spans="1:5" ht="46.5">
      <c r="A19" s="13" t="s">
        <v>26</v>
      </c>
      <c r="B19" s="27" t="s">
        <v>84</v>
      </c>
      <c r="C19" s="16"/>
      <c r="D19" s="12"/>
      <c r="E19" s="16">
        <v>35861</v>
      </c>
    </row>
    <row r="20" spans="1:5" ht="69.75">
      <c r="A20" s="13" t="s">
        <v>28</v>
      </c>
      <c r="B20" s="27" t="s">
        <v>182</v>
      </c>
      <c r="C20" s="16"/>
      <c r="D20" s="12"/>
      <c r="E20" s="16">
        <v>10992</v>
      </c>
    </row>
    <row r="21" spans="1:5" ht="81">
      <c r="A21" s="13" t="s">
        <v>30</v>
      </c>
      <c r="B21" s="27" t="s">
        <v>339</v>
      </c>
      <c r="C21" s="16"/>
      <c r="D21" s="12"/>
      <c r="E21" s="16">
        <v>12322</v>
      </c>
    </row>
    <row r="22" spans="1:5" ht="81">
      <c r="A22" s="13" t="s">
        <v>32</v>
      </c>
      <c r="B22" s="27" t="s">
        <v>340</v>
      </c>
      <c r="C22" s="16"/>
      <c r="D22" s="12"/>
      <c r="E22" s="16">
        <v>10926</v>
      </c>
    </row>
    <row r="23" spans="1:5" ht="69.75">
      <c r="A23" s="13" t="s">
        <v>34</v>
      </c>
      <c r="B23" s="27" t="s">
        <v>341</v>
      </c>
      <c r="C23" s="16"/>
      <c r="D23" s="12"/>
      <c r="E23" s="16">
        <v>8428</v>
      </c>
    </row>
    <row r="24" spans="1:5" ht="81">
      <c r="A24" s="13" t="s">
        <v>36</v>
      </c>
      <c r="B24" s="27" t="s">
        <v>342</v>
      </c>
      <c r="C24" s="16"/>
      <c r="D24" s="12"/>
      <c r="E24" s="16">
        <v>7774</v>
      </c>
    </row>
    <row r="25" spans="1:5" ht="12">
      <c r="A25" s="10">
        <v>2</v>
      </c>
      <c r="B25" s="26" t="s">
        <v>38</v>
      </c>
      <c r="C25" s="12">
        <v>76961</v>
      </c>
      <c r="D25" s="12">
        <v>76684</v>
      </c>
      <c r="E25" s="12">
        <f>E26+E27+E28+E29+E30+E31+E32+E33</f>
        <v>124114</v>
      </c>
    </row>
    <row r="26" spans="1:5" ht="24">
      <c r="A26" s="10"/>
      <c r="B26" s="27" t="s">
        <v>343</v>
      </c>
      <c r="C26" s="16"/>
      <c r="D26" s="12"/>
      <c r="E26" s="16">
        <v>772</v>
      </c>
    </row>
    <row r="27" spans="1:5" ht="24">
      <c r="A27" s="10"/>
      <c r="B27" s="27" t="s">
        <v>344</v>
      </c>
      <c r="C27" s="16"/>
      <c r="D27" s="12"/>
      <c r="E27" s="16">
        <v>3406</v>
      </c>
    </row>
    <row r="28" spans="1:5" ht="46.5">
      <c r="A28" s="10"/>
      <c r="B28" s="27" t="s">
        <v>345</v>
      </c>
      <c r="C28" s="16"/>
      <c r="D28" s="12"/>
      <c r="E28" s="16">
        <v>3848</v>
      </c>
    </row>
    <row r="29" spans="1:5" ht="46.5">
      <c r="A29" s="10"/>
      <c r="B29" s="27" t="s">
        <v>346</v>
      </c>
      <c r="C29" s="16"/>
      <c r="D29" s="12"/>
      <c r="E29" s="16">
        <v>17011</v>
      </c>
    </row>
    <row r="30" spans="1:5" ht="35.25">
      <c r="A30" s="10"/>
      <c r="B30" s="27" t="s">
        <v>347</v>
      </c>
      <c r="C30" s="16"/>
      <c r="D30" s="12"/>
      <c r="E30" s="16">
        <v>5786</v>
      </c>
    </row>
    <row r="31" spans="1:5" ht="150">
      <c r="A31" s="10"/>
      <c r="B31" s="37" t="s">
        <v>348</v>
      </c>
      <c r="C31" s="16"/>
      <c r="D31" s="12"/>
      <c r="E31" s="16">
        <v>87398</v>
      </c>
    </row>
    <row r="32" spans="1:5" ht="35.25">
      <c r="A32" s="10"/>
      <c r="B32" s="27" t="s">
        <v>349</v>
      </c>
      <c r="C32" s="16"/>
      <c r="D32" s="12"/>
      <c r="E32" s="16">
        <v>3411</v>
      </c>
    </row>
    <row r="33" spans="1:5" ht="12">
      <c r="A33" s="10"/>
      <c r="B33" s="27" t="s">
        <v>350</v>
      </c>
      <c r="C33" s="16"/>
      <c r="D33" s="12"/>
      <c r="E33" s="16">
        <v>2482</v>
      </c>
    </row>
    <row r="34" spans="1:5" ht="12">
      <c r="A34" s="10">
        <v>3</v>
      </c>
      <c r="B34" s="26" t="s">
        <v>50</v>
      </c>
      <c r="C34" s="12">
        <v>37780</v>
      </c>
      <c r="D34" s="12">
        <v>37762</v>
      </c>
      <c r="E34" s="12">
        <v>37780</v>
      </c>
    </row>
    <row r="35" spans="1:5" ht="57.75" customHeight="1">
      <c r="A35" s="15"/>
      <c r="B35" s="28" t="s">
        <v>51</v>
      </c>
      <c r="C35" s="28"/>
      <c r="D35" s="28"/>
      <c r="E35" s="28"/>
    </row>
    <row r="36" spans="1:5" ht="12">
      <c r="A36" s="10">
        <v>4</v>
      </c>
      <c r="B36" s="29" t="s">
        <v>52</v>
      </c>
      <c r="C36" s="15">
        <v>6160</v>
      </c>
      <c r="D36" s="15">
        <v>6140</v>
      </c>
      <c r="E36" s="15">
        <v>6160</v>
      </c>
    </row>
    <row r="37" spans="1:5" ht="12">
      <c r="A37" s="10">
        <v>5</v>
      </c>
      <c r="B37" s="29" t="s">
        <v>53</v>
      </c>
      <c r="C37" s="15">
        <v>48702</v>
      </c>
      <c r="D37" s="15">
        <v>48113</v>
      </c>
      <c r="E37" s="15">
        <v>48702</v>
      </c>
    </row>
    <row r="38" spans="1:5" ht="12">
      <c r="A38" s="10">
        <v>6</v>
      </c>
      <c r="B38" s="29" t="s">
        <v>126</v>
      </c>
      <c r="C38" s="15">
        <v>3026</v>
      </c>
      <c r="D38" s="15">
        <v>2962</v>
      </c>
      <c r="E38" s="15">
        <v>3026</v>
      </c>
    </row>
    <row r="39" spans="1:5" ht="12">
      <c r="A39" s="15"/>
      <c r="B39" s="26" t="s">
        <v>54</v>
      </c>
      <c r="C39" s="12">
        <f>C12+C25+C34+C36+C37+C38</f>
        <v>297737</v>
      </c>
      <c r="D39" s="12">
        <f>D12+D25+D34+D36+D37+D38</f>
        <v>297006</v>
      </c>
      <c r="E39" s="12">
        <f>E12+E25+E34+E36+E37+E38</f>
        <v>350268</v>
      </c>
    </row>
    <row r="40" spans="1:5" ht="12">
      <c r="A40" s="21"/>
      <c r="B40" s="30"/>
      <c r="C40" s="31"/>
      <c r="D40" s="31"/>
      <c r="E40" s="31"/>
    </row>
    <row r="41" spans="1:5" ht="12">
      <c r="A41" s="4" t="s">
        <v>55</v>
      </c>
      <c r="C41" s="23"/>
      <c r="D41" s="23">
        <f>C39-D39</f>
        <v>731</v>
      </c>
      <c r="E41" s="23"/>
    </row>
    <row r="43" ht="12">
      <c r="B43" s="24" t="s">
        <v>56</v>
      </c>
    </row>
  </sheetData>
  <sheetProtection selectLockedCells="1" selectUnlockedCells="1"/>
  <mergeCells count="8">
    <mergeCell ref="A1:E1"/>
    <mergeCell ref="A2:E2"/>
    <mergeCell ref="A3:E3"/>
    <mergeCell ref="A4:E4"/>
    <mergeCell ref="A5:E5"/>
    <mergeCell ref="A6:E6"/>
    <mergeCell ref="A7:E7"/>
    <mergeCell ref="B35:E35"/>
  </mergeCells>
  <printOptions/>
  <pageMargins left="1.025" right="0.34791666666666665" top="0.3" bottom="0.3"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12.57421875" defaultRowHeight="12.75"/>
  <cols>
    <col min="1" max="1" width="5.28125" style="4" customWidth="1"/>
    <col min="2" max="2" width="44.57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351</v>
      </c>
      <c r="B7" s="2"/>
      <c r="C7" s="2"/>
      <c r="D7" s="2"/>
      <c r="E7" s="2"/>
    </row>
    <row r="8" ht="12">
      <c r="A8" s="2"/>
    </row>
    <row r="9" spans="1:5" ht="12">
      <c r="A9" s="5" t="s">
        <v>7</v>
      </c>
      <c r="C9" s="4">
        <v>707.3</v>
      </c>
      <c r="E9"/>
    </row>
    <row r="10" ht="12">
      <c r="A10" s="5"/>
    </row>
    <row r="11" spans="1:6" ht="24">
      <c r="A11" s="7" t="s">
        <v>8</v>
      </c>
      <c r="B11" s="7" t="s">
        <v>9</v>
      </c>
      <c r="C11" s="7" t="s">
        <v>10</v>
      </c>
      <c r="D11" s="7" t="s">
        <v>11</v>
      </c>
      <c r="E11" s="7" t="s">
        <v>12</v>
      </c>
      <c r="F11" s="25"/>
    </row>
    <row r="12" spans="1:5" ht="12">
      <c r="A12" s="10">
        <v>1</v>
      </c>
      <c r="B12" s="26" t="s">
        <v>13</v>
      </c>
      <c r="C12" s="12">
        <v>32291</v>
      </c>
      <c r="D12" s="12">
        <v>34793</v>
      </c>
      <c r="E12" s="12">
        <f>SUM(E13:E24)</f>
        <v>37551</v>
      </c>
    </row>
    <row r="13" spans="1:5" ht="35.25">
      <c r="A13" s="13" t="s">
        <v>14</v>
      </c>
      <c r="B13" s="27" t="s">
        <v>352</v>
      </c>
      <c r="C13" s="15"/>
      <c r="D13" s="12"/>
      <c r="E13" s="15">
        <v>2699</v>
      </c>
    </row>
    <row r="14" spans="1:5" ht="46.5">
      <c r="A14" s="13" t="s">
        <v>16</v>
      </c>
      <c r="B14" s="27" t="s">
        <v>353</v>
      </c>
      <c r="C14" s="16"/>
      <c r="D14" s="12"/>
      <c r="E14" s="16">
        <v>2350</v>
      </c>
    </row>
    <row r="15" spans="1:5" ht="24">
      <c r="A15" s="13" t="s">
        <v>18</v>
      </c>
      <c r="B15" s="27" t="s">
        <v>354</v>
      </c>
      <c r="C15" s="16"/>
      <c r="D15" s="12"/>
      <c r="E15" s="16">
        <v>1633</v>
      </c>
    </row>
    <row r="16" spans="1:5" ht="24">
      <c r="A16" s="13" t="s">
        <v>20</v>
      </c>
      <c r="B16" s="27" t="s">
        <v>324</v>
      </c>
      <c r="C16" s="16"/>
      <c r="D16" s="12"/>
      <c r="E16" s="16">
        <v>306</v>
      </c>
    </row>
    <row r="17" spans="1:5" ht="24">
      <c r="A17" s="13" t="s">
        <v>22</v>
      </c>
      <c r="B17" s="27" t="s">
        <v>214</v>
      </c>
      <c r="C17" s="16"/>
      <c r="D17" s="12"/>
      <c r="E17" s="16">
        <v>592</v>
      </c>
    </row>
    <row r="18" spans="1:5" ht="35.25">
      <c r="A18" s="13" t="s">
        <v>24</v>
      </c>
      <c r="B18" s="27" t="s">
        <v>132</v>
      </c>
      <c r="C18" s="16"/>
      <c r="D18" s="12"/>
      <c r="E18" s="16">
        <v>343</v>
      </c>
    </row>
    <row r="19" spans="1:5" ht="35.25">
      <c r="A19" s="13" t="s">
        <v>26</v>
      </c>
      <c r="B19" s="27" t="s">
        <v>151</v>
      </c>
      <c r="C19" s="16"/>
      <c r="D19" s="12"/>
      <c r="E19" s="16">
        <v>17441</v>
      </c>
    </row>
    <row r="20" spans="1:5" ht="46.5">
      <c r="A20" s="13" t="s">
        <v>28</v>
      </c>
      <c r="B20" s="37" t="s">
        <v>199</v>
      </c>
      <c r="C20" s="16"/>
      <c r="D20" s="12"/>
      <c r="E20" s="16">
        <v>5608</v>
      </c>
    </row>
    <row r="21" spans="1:5" ht="35.25">
      <c r="A21" s="13" t="s">
        <v>30</v>
      </c>
      <c r="B21" s="27" t="s">
        <v>355</v>
      </c>
      <c r="C21" s="16"/>
      <c r="D21" s="12"/>
      <c r="E21" s="16">
        <v>1958</v>
      </c>
    </row>
    <row r="22" spans="1:5" ht="35.25">
      <c r="A22" s="13" t="s">
        <v>32</v>
      </c>
      <c r="B22" s="27" t="s">
        <v>356</v>
      </c>
      <c r="C22" s="16"/>
      <c r="D22" s="12"/>
      <c r="E22" s="16">
        <v>872</v>
      </c>
    </row>
    <row r="23" spans="1:5" ht="24">
      <c r="A23" s="13" t="s">
        <v>34</v>
      </c>
      <c r="B23" s="27" t="s">
        <v>357</v>
      </c>
      <c r="C23" s="16"/>
      <c r="D23" s="12"/>
      <c r="E23" s="16">
        <v>1591</v>
      </c>
    </row>
    <row r="24" spans="1:5" ht="35.25">
      <c r="A24" s="13" t="s">
        <v>36</v>
      </c>
      <c r="B24" s="27" t="s">
        <v>358</v>
      </c>
      <c r="C24" s="16"/>
      <c r="D24" s="12"/>
      <c r="E24" s="16">
        <v>2158</v>
      </c>
    </row>
    <row r="25" spans="1:5" ht="12">
      <c r="A25" s="10">
        <v>2</v>
      </c>
      <c r="B25" s="26" t="s">
        <v>38</v>
      </c>
      <c r="C25" s="12">
        <v>19840</v>
      </c>
      <c r="D25" s="12">
        <v>20978</v>
      </c>
      <c r="E25" s="12">
        <f>E26+E27+E28</f>
        <v>25734</v>
      </c>
    </row>
    <row r="26" spans="1:5" ht="24">
      <c r="A26" s="10"/>
      <c r="B26" s="27" t="s">
        <v>359</v>
      </c>
      <c r="C26" s="16">
        <v>3464</v>
      </c>
      <c r="D26" s="12"/>
      <c r="E26" s="16">
        <v>3464</v>
      </c>
    </row>
    <row r="27" spans="1:5" ht="24">
      <c r="A27" s="10"/>
      <c r="B27" s="27" t="s">
        <v>360</v>
      </c>
      <c r="C27" s="16">
        <v>22153</v>
      </c>
      <c r="D27" s="12"/>
      <c r="E27" s="16">
        <v>22153</v>
      </c>
    </row>
    <row r="28" spans="1:5" ht="12">
      <c r="A28" s="10"/>
      <c r="B28" s="27" t="s">
        <v>361</v>
      </c>
      <c r="C28" s="16">
        <v>117</v>
      </c>
      <c r="D28" s="12"/>
      <c r="E28" s="16">
        <v>117</v>
      </c>
    </row>
    <row r="29" spans="1:5" ht="12">
      <c r="A29" s="10">
        <v>3</v>
      </c>
      <c r="B29" s="26" t="s">
        <v>50</v>
      </c>
      <c r="C29" s="12">
        <v>9735</v>
      </c>
      <c r="D29" s="12">
        <v>10378</v>
      </c>
      <c r="E29" s="12">
        <v>9735</v>
      </c>
    </row>
    <row r="30" spans="1:5" ht="57.75" customHeight="1">
      <c r="A30" s="10"/>
      <c r="B30" s="28" t="s">
        <v>51</v>
      </c>
      <c r="C30" s="28"/>
      <c r="D30" s="28"/>
      <c r="E30" s="28"/>
    </row>
    <row r="31" spans="1:5" ht="12">
      <c r="A31" s="10">
        <v>4</v>
      </c>
      <c r="B31" s="29" t="s">
        <v>52</v>
      </c>
      <c r="C31" s="15">
        <v>1589</v>
      </c>
      <c r="D31" s="15">
        <v>1673</v>
      </c>
      <c r="E31" s="15">
        <v>1589</v>
      </c>
    </row>
    <row r="32" spans="1:5" ht="12">
      <c r="A32" s="10">
        <v>5</v>
      </c>
      <c r="B32" s="29" t="s">
        <v>53</v>
      </c>
      <c r="C32" s="15">
        <v>12560</v>
      </c>
      <c r="D32" s="15">
        <v>12611</v>
      </c>
      <c r="E32" s="15">
        <v>12560</v>
      </c>
    </row>
    <row r="33" spans="1:5" ht="12">
      <c r="A33" s="15"/>
      <c r="B33" s="26" t="s">
        <v>54</v>
      </c>
      <c r="C33" s="12">
        <f>C12+C25+C29+C31+C32</f>
        <v>76015</v>
      </c>
      <c r="D33" s="12">
        <f>D12+D25+D29+D31+D32</f>
        <v>80433</v>
      </c>
      <c r="E33" s="12">
        <f>E12+E25+E29+E31+E32</f>
        <v>87169</v>
      </c>
    </row>
    <row r="34" spans="1:5" ht="12">
      <c r="A34" s="21"/>
      <c r="B34" s="30"/>
      <c r="C34" s="31"/>
      <c r="D34" s="31"/>
      <c r="E34" s="31"/>
    </row>
    <row r="35" spans="1:5" ht="12">
      <c r="A35" s="4" t="s">
        <v>55</v>
      </c>
      <c r="C35" s="23"/>
      <c r="D35" s="23">
        <f>C33-D33</f>
        <v>-4418</v>
      </c>
      <c r="E35" s="23"/>
    </row>
    <row r="37" ht="12">
      <c r="B37" s="24" t="s">
        <v>56</v>
      </c>
    </row>
  </sheetData>
  <sheetProtection selectLockedCells="1" selectUnlockedCells="1"/>
  <mergeCells count="8">
    <mergeCell ref="A1:E1"/>
    <mergeCell ref="A2:E2"/>
    <mergeCell ref="A3:E3"/>
    <mergeCell ref="A4:E4"/>
    <mergeCell ref="A5:E5"/>
    <mergeCell ref="A6:E6"/>
    <mergeCell ref="A7:E7"/>
    <mergeCell ref="B30:E30"/>
  </mergeCells>
  <printOptions/>
  <pageMargins left="1.025" right="0.34791666666666665" top="0.3" bottom="0.3"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12.57421875" defaultRowHeight="12.75"/>
  <cols>
    <col min="1" max="1" width="5.28125" style="4" customWidth="1"/>
    <col min="2" max="2" width="44.003906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57</v>
      </c>
      <c r="B7" s="2"/>
      <c r="C7" s="2"/>
      <c r="D7" s="2"/>
      <c r="E7" s="2"/>
    </row>
    <row r="8" ht="12">
      <c r="A8" s="2"/>
    </row>
    <row r="9" spans="1:3" ht="12">
      <c r="A9" s="5" t="s">
        <v>7</v>
      </c>
      <c r="C9" s="5">
        <v>1366</v>
      </c>
    </row>
    <row r="10" ht="12">
      <c r="A10" s="5"/>
    </row>
    <row r="11" spans="1:6" ht="24">
      <c r="A11" s="7" t="s">
        <v>8</v>
      </c>
      <c r="B11" s="7" t="s">
        <v>9</v>
      </c>
      <c r="C11" s="7" t="s">
        <v>10</v>
      </c>
      <c r="D11" s="7" t="s">
        <v>11</v>
      </c>
      <c r="E11" s="7" t="s">
        <v>12</v>
      </c>
      <c r="F11" s="25"/>
    </row>
    <row r="12" spans="1:5" ht="12">
      <c r="A12" s="10">
        <v>1</v>
      </c>
      <c r="B12" s="26" t="s">
        <v>13</v>
      </c>
      <c r="C12" s="12">
        <v>62168</v>
      </c>
      <c r="D12" s="12">
        <v>63134</v>
      </c>
      <c r="E12" s="12">
        <f>SUM(E13:E24)</f>
        <v>88037</v>
      </c>
    </row>
    <row r="13" spans="1:5" ht="35.25">
      <c r="A13" s="13" t="s">
        <v>14</v>
      </c>
      <c r="B13" s="27" t="s">
        <v>58</v>
      </c>
      <c r="C13" s="15"/>
      <c r="D13" s="12"/>
      <c r="E13" s="15">
        <v>5203</v>
      </c>
    </row>
    <row r="14" spans="1:5" ht="69.75">
      <c r="A14" s="13" t="s">
        <v>16</v>
      </c>
      <c r="B14" s="27" t="s">
        <v>59</v>
      </c>
      <c r="C14" s="16"/>
      <c r="D14" s="12"/>
      <c r="E14" s="16">
        <v>5085</v>
      </c>
    </row>
    <row r="15" spans="1:5" ht="81">
      <c r="A15" s="13" t="s">
        <v>18</v>
      </c>
      <c r="B15" s="14" t="s">
        <v>60</v>
      </c>
      <c r="C15" s="16"/>
      <c r="D15" s="12"/>
      <c r="E15" s="16">
        <v>4858</v>
      </c>
    </row>
    <row r="16" spans="1:5" ht="57.75">
      <c r="A16" s="13" t="s">
        <v>20</v>
      </c>
      <c r="B16" s="27" t="s">
        <v>61</v>
      </c>
      <c r="C16" s="16"/>
      <c r="D16" s="12"/>
      <c r="E16" s="16">
        <v>4012</v>
      </c>
    </row>
    <row r="17" spans="1:5" ht="57.75">
      <c r="A17" s="13" t="s">
        <v>22</v>
      </c>
      <c r="B17" s="27" t="s">
        <v>23</v>
      </c>
      <c r="C17" s="16"/>
      <c r="D17" s="12"/>
      <c r="E17" s="16">
        <v>2796</v>
      </c>
    </row>
    <row r="18" spans="1:5" ht="35.25">
      <c r="A18" s="13" t="s">
        <v>24</v>
      </c>
      <c r="B18" s="27" t="s">
        <v>62</v>
      </c>
      <c r="C18" s="16"/>
      <c r="D18" s="12"/>
      <c r="E18" s="16">
        <v>921</v>
      </c>
    </row>
    <row r="19" spans="1:5" ht="69.75">
      <c r="A19" s="13" t="s">
        <v>26</v>
      </c>
      <c r="B19" s="27" t="s">
        <v>27</v>
      </c>
      <c r="C19" s="16"/>
      <c r="D19" s="12"/>
      <c r="E19" s="16">
        <v>41820</v>
      </c>
    </row>
    <row r="20" spans="1:5" ht="57.75">
      <c r="A20" s="13" t="s">
        <v>28</v>
      </c>
      <c r="B20" s="27" t="s">
        <v>63</v>
      </c>
      <c r="C20" s="16"/>
      <c r="D20" s="12"/>
      <c r="E20" s="16">
        <v>5827</v>
      </c>
    </row>
    <row r="21" spans="1:5" ht="46.5">
      <c r="A21" s="13" t="s">
        <v>30</v>
      </c>
      <c r="B21" s="27" t="s">
        <v>64</v>
      </c>
      <c r="C21" s="16"/>
      <c r="D21" s="12"/>
      <c r="E21" s="16">
        <v>3405</v>
      </c>
    </row>
    <row r="22" spans="1:5" ht="81">
      <c r="A22" s="13" t="s">
        <v>32</v>
      </c>
      <c r="B22" s="27" t="s">
        <v>65</v>
      </c>
      <c r="C22" s="16"/>
      <c r="D22" s="12"/>
      <c r="E22" s="16">
        <v>3282</v>
      </c>
    </row>
    <row r="23" spans="1:5" ht="46.5">
      <c r="A23" s="13" t="s">
        <v>34</v>
      </c>
      <c r="B23" s="27" t="s">
        <v>66</v>
      </c>
      <c r="C23" s="16"/>
      <c r="D23" s="12"/>
      <c r="E23" s="16">
        <v>4968</v>
      </c>
    </row>
    <row r="24" spans="1:5" ht="81">
      <c r="A24" s="13" t="s">
        <v>36</v>
      </c>
      <c r="B24" s="27" t="s">
        <v>67</v>
      </c>
      <c r="C24" s="16"/>
      <c r="D24" s="12"/>
      <c r="E24" s="16">
        <v>5860</v>
      </c>
    </row>
    <row r="25" spans="1:5" ht="12">
      <c r="A25" s="10">
        <v>2</v>
      </c>
      <c r="B25" s="26" t="s">
        <v>38</v>
      </c>
      <c r="C25" s="12">
        <v>38219</v>
      </c>
      <c r="D25" s="12">
        <v>38807</v>
      </c>
      <c r="E25" s="12">
        <f>E26+E27+E28+E29+E30+E31+E32+E33+E34+E35</f>
        <v>33312</v>
      </c>
    </row>
    <row r="26" spans="1:5" ht="12">
      <c r="A26" s="10"/>
      <c r="B26" s="27" t="s">
        <v>68</v>
      </c>
      <c r="C26" s="17"/>
      <c r="D26" s="12"/>
      <c r="E26" s="17">
        <v>3813</v>
      </c>
    </row>
    <row r="27" spans="1:5" ht="35.25">
      <c r="A27" s="10"/>
      <c r="B27" s="27" t="s">
        <v>69</v>
      </c>
      <c r="C27" s="16"/>
      <c r="D27" s="12"/>
      <c r="E27" s="16">
        <v>2712</v>
      </c>
    </row>
    <row r="28" spans="1:5" ht="12">
      <c r="A28" s="10"/>
      <c r="B28" s="27" t="s">
        <v>70</v>
      </c>
      <c r="C28" s="16"/>
      <c r="D28" s="12"/>
      <c r="E28" s="16">
        <v>1271</v>
      </c>
    </row>
    <row r="29" spans="1:5" ht="12">
      <c r="A29" s="10"/>
      <c r="B29" s="27" t="s">
        <v>71</v>
      </c>
      <c r="C29" s="16"/>
      <c r="D29" s="12"/>
      <c r="E29" s="16">
        <v>215</v>
      </c>
    </row>
    <row r="30" spans="1:5" ht="57.75">
      <c r="A30" s="10"/>
      <c r="B30" s="27" t="s">
        <v>72</v>
      </c>
      <c r="C30" s="16"/>
      <c r="D30" s="12"/>
      <c r="E30" s="16">
        <v>7322</v>
      </c>
    </row>
    <row r="31" spans="1:5" ht="35.25">
      <c r="A31" s="10"/>
      <c r="B31" s="27" t="s">
        <v>73</v>
      </c>
      <c r="C31" s="16"/>
      <c r="D31" s="12"/>
      <c r="E31" s="16">
        <v>7787</v>
      </c>
    </row>
    <row r="32" spans="1:5" ht="46.5">
      <c r="A32" s="10"/>
      <c r="B32" s="27" t="s">
        <v>74</v>
      </c>
      <c r="C32" s="16"/>
      <c r="D32" s="12"/>
      <c r="E32" s="16">
        <v>4978</v>
      </c>
    </row>
    <row r="33" spans="1:5" ht="24">
      <c r="A33" s="10"/>
      <c r="B33" s="27" t="s">
        <v>48</v>
      </c>
      <c r="C33" s="16"/>
      <c r="D33" s="12"/>
      <c r="E33" s="16">
        <v>1044</v>
      </c>
    </row>
    <row r="34" spans="1:5" ht="57.75">
      <c r="A34" s="10"/>
      <c r="B34" s="27" t="s">
        <v>75</v>
      </c>
      <c r="C34" s="16"/>
      <c r="D34" s="12"/>
      <c r="E34" s="16">
        <v>2723</v>
      </c>
    </row>
    <row r="35" spans="1:5" ht="24">
      <c r="A35" s="10"/>
      <c r="B35" s="27" t="s">
        <v>76</v>
      </c>
      <c r="C35" s="16"/>
      <c r="D35" s="12"/>
      <c r="E35" s="16">
        <v>1447</v>
      </c>
    </row>
    <row r="36" spans="1:5" ht="12">
      <c r="A36" s="10">
        <v>3</v>
      </c>
      <c r="B36" s="26" t="s">
        <v>50</v>
      </c>
      <c r="C36" s="12">
        <v>18757</v>
      </c>
      <c r="D36" s="12">
        <v>19066</v>
      </c>
      <c r="E36" s="12">
        <v>18757</v>
      </c>
    </row>
    <row r="37" spans="1:5" ht="57.75" customHeight="1">
      <c r="A37" s="10"/>
      <c r="B37" s="28" t="s">
        <v>51</v>
      </c>
      <c r="C37" s="28"/>
      <c r="D37" s="28"/>
      <c r="E37" s="28"/>
    </row>
    <row r="38" spans="1:5" ht="12">
      <c r="A38" s="10">
        <v>4</v>
      </c>
      <c r="B38" s="29" t="s">
        <v>52</v>
      </c>
      <c r="C38" s="12">
        <v>3060</v>
      </c>
      <c r="D38" s="12">
        <v>3107</v>
      </c>
      <c r="E38" s="12">
        <v>3060</v>
      </c>
    </row>
    <row r="39" spans="1:5" ht="12">
      <c r="A39" s="10">
        <v>5</v>
      </c>
      <c r="B39" s="29" t="s">
        <v>53</v>
      </c>
      <c r="C39" s="12">
        <v>24192</v>
      </c>
      <c r="D39" s="12">
        <v>24575</v>
      </c>
      <c r="E39" s="12">
        <v>24192</v>
      </c>
    </row>
    <row r="40" spans="1:5" ht="12">
      <c r="A40" s="15"/>
      <c r="B40" s="26" t="s">
        <v>54</v>
      </c>
      <c r="C40" s="12">
        <f>C12+C25+C36+C38+C39</f>
        <v>146396</v>
      </c>
      <c r="D40" s="12">
        <f>D12+D25+D36+D38+D39</f>
        <v>148689</v>
      </c>
      <c r="E40" s="12">
        <f>E12+E25+E36+E38+E39</f>
        <v>167358</v>
      </c>
    </row>
    <row r="41" spans="1:5" ht="12">
      <c r="A41" s="21"/>
      <c r="B41" s="30"/>
      <c r="C41" s="31"/>
      <c r="D41" s="31"/>
      <c r="E41" s="31"/>
    </row>
    <row r="42" spans="1:5" ht="12">
      <c r="A42" s="4" t="s">
        <v>55</v>
      </c>
      <c r="C42" s="23"/>
      <c r="D42" s="23">
        <f>C40-D40</f>
        <v>-2293</v>
      </c>
      <c r="E42" s="23"/>
    </row>
    <row r="44" ht="12">
      <c r="B44" s="24" t="s">
        <v>56</v>
      </c>
    </row>
  </sheetData>
  <sheetProtection selectLockedCells="1" selectUnlockedCells="1"/>
  <mergeCells count="8">
    <mergeCell ref="A1:E1"/>
    <mergeCell ref="A2:E2"/>
    <mergeCell ref="A3:E3"/>
    <mergeCell ref="A4:E4"/>
    <mergeCell ref="A5:E5"/>
    <mergeCell ref="A6:E6"/>
    <mergeCell ref="A7:E7"/>
    <mergeCell ref="B37:E37"/>
  </mergeCells>
  <printOptions/>
  <pageMargins left="1.025" right="0.34791666666666665" top="0.3" bottom="0.3"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12.57421875" defaultRowHeight="12.75"/>
  <cols>
    <col min="1" max="1" width="5.28125" style="4" customWidth="1"/>
    <col min="2" max="2" width="44.57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362</v>
      </c>
      <c r="B7" s="2"/>
      <c r="C7" s="2"/>
      <c r="D7" s="2"/>
      <c r="E7" s="2"/>
    </row>
    <row r="8" ht="12">
      <c r="A8" s="2"/>
    </row>
    <row r="9" spans="1:5" ht="12">
      <c r="A9" s="5" t="s">
        <v>7</v>
      </c>
      <c r="C9" s="4">
        <v>1260.5</v>
      </c>
      <c r="E9"/>
    </row>
    <row r="10" ht="12">
      <c r="A10" s="5"/>
    </row>
    <row r="11" spans="1:6" ht="24">
      <c r="A11" s="7" t="s">
        <v>8</v>
      </c>
      <c r="B11" s="37" t="s">
        <v>9</v>
      </c>
      <c r="C11" s="7" t="s">
        <v>10</v>
      </c>
      <c r="D11" s="7" t="s">
        <v>11</v>
      </c>
      <c r="E11" s="7" t="s">
        <v>12</v>
      </c>
      <c r="F11" s="25"/>
    </row>
    <row r="12" spans="1:5" ht="12">
      <c r="A12" s="10">
        <v>1</v>
      </c>
      <c r="B12" s="26" t="s">
        <v>13</v>
      </c>
      <c r="C12" s="12">
        <v>57317</v>
      </c>
      <c r="D12" s="12">
        <v>58387</v>
      </c>
      <c r="E12" s="12">
        <f>SUM(E13:E24)</f>
        <v>71059</v>
      </c>
    </row>
    <row r="13" spans="1:5" ht="46.5">
      <c r="A13" s="13" t="s">
        <v>14</v>
      </c>
      <c r="B13" s="27" t="s">
        <v>363</v>
      </c>
      <c r="C13" s="15"/>
      <c r="D13" s="12"/>
      <c r="E13" s="15">
        <v>4740</v>
      </c>
    </row>
    <row r="14" spans="1:5" ht="92.25">
      <c r="A14" s="13" t="s">
        <v>16</v>
      </c>
      <c r="B14" s="27" t="s">
        <v>364</v>
      </c>
      <c r="C14" s="16"/>
      <c r="D14" s="12"/>
      <c r="E14" s="16">
        <v>4733</v>
      </c>
    </row>
    <row r="15" spans="1:5" ht="35.25">
      <c r="A15" s="13" t="s">
        <v>18</v>
      </c>
      <c r="B15" s="27" t="s">
        <v>365</v>
      </c>
      <c r="C15" s="16"/>
      <c r="D15" s="12"/>
      <c r="E15" s="16">
        <v>4044</v>
      </c>
    </row>
    <row r="16" spans="1:5" ht="35.25">
      <c r="A16" s="13" t="s">
        <v>20</v>
      </c>
      <c r="B16" s="27" t="s">
        <v>366</v>
      </c>
      <c r="C16" s="16"/>
      <c r="D16" s="12"/>
      <c r="E16" s="16">
        <v>1793</v>
      </c>
    </row>
    <row r="17" spans="1:5" ht="35.25">
      <c r="A17" s="13" t="s">
        <v>22</v>
      </c>
      <c r="B17" s="27" t="s">
        <v>367</v>
      </c>
      <c r="C17" s="16"/>
      <c r="D17" s="12"/>
      <c r="E17" s="16">
        <v>710</v>
      </c>
    </row>
    <row r="18" spans="1:5" ht="57.75">
      <c r="A18" s="13" t="s">
        <v>24</v>
      </c>
      <c r="B18" s="27" t="s">
        <v>368</v>
      </c>
      <c r="C18" s="16"/>
      <c r="D18" s="12"/>
      <c r="E18" s="16">
        <v>1486</v>
      </c>
    </row>
    <row r="19" spans="1:5" ht="46.5">
      <c r="A19" s="13" t="s">
        <v>26</v>
      </c>
      <c r="B19" s="27" t="s">
        <v>84</v>
      </c>
      <c r="C19" s="16"/>
      <c r="D19" s="12"/>
      <c r="E19" s="16">
        <v>33196</v>
      </c>
    </row>
    <row r="20" spans="1:5" ht="69.75">
      <c r="A20" s="13" t="s">
        <v>28</v>
      </c>
      <c r="B20" s="27" t="s">
        <v>182</v>
      </c>
      <c r="C20" s="16"/>
      <c r="D20" s="12"/>
      <c r="E20" s="16">
        <v>6079</v>
      </c>
    </row>
    <row r="21" spans="1:5" ht="69.75">
      <c r="A21" s="13" t="s">
        <v>30</v>
      </c>
      <c r="B21" s="27" t="s">
        <v>369</v>
      </c>
      <c r="C21" s="16"/>
      <c r="D21" s="12"/>
      <c r="E21" s="16">
        <v>3947</v>
      </c>
    </row>
    <row r="22" spans="1:5" ht="69.75">
      <c r="A22" s="13" t="s">
        <v>32</v>
      </c>
      <c r="B22" s="27" t="s">
        <v>370</v>
      </c>
      <c r="C22" s="16"/>
      <c r="D22" s="12"/>
      <c r="E22" s="16">
        <v>4151</v>
      </c>
    </row>
    <row r="23" spans="1:5" ht="24">
      <c r="A23" s="13" t="s">
        <v>34</v>
      </c>
      <c r="B23" s="27" t="s">
        <v>357</v>
      </c>
      <c r="C23" s="16"/>
      <c r="D23" s="12"/>
      <c r="E23" s="16">
        <v>1591</v>
      </c>
    </row>
    <row r="24" spans="1:5" ht="69.75">
      <c r="A24" s="13" t="s">
        <v>36</v>
      </c>
      <c r="B24" s="27" t="s">
        <v>371</v>
      </c>
      <c r="C24" s="16"/>
      <c r="D24" s="12"/>
      <c r="E24" s="16">
        <v>4589</v>
      </c>
    </row>
    <row r="25" spans="1:5" ht="12">
      <c r="A25" s="10">
        <v>2</v>
      </c>
      <c r="B25" s="26" t="s">
        <v>38</v>
      </c>
      <c r="C25" s="12">
        <v>35284</v>
      </c>
      <c r="D25" s="12">
        <v>35872</v>
      </c>
      <c r="E25" s="12">
        <f>E26+E27+E28+E29+E30</f>
        <v>16641</v>
      </c>
    </row>
    <row r="26" spans="1:5" ht="24">
      <c r="A26" s="10"/>
      <c r="B26" s="27" t="s">
        <v>372</v>
      </c>
      <c r="C26" s="17"/>
      <c r="D26" s="12"/>
      <c r="E26" s="17">
        <v>4420</v>
      </c>
    </row>
    <row r="27" spans="1:5" ht="24">
      <c r="A27" s="10"/>
      <c r="B27" s="27" t="s">
        <v>373</v>
      </c>
      <c r="C27" s="16"/>
      <c r="D27" s="12"/>
      <c r="E27" s="16">
        <v>1972</v>
      </c>
    </row>
    <row r="28" spans="1:5" ht="46.5">
      <c r="A28" s="10"/>
      <c r="B28" s="27" t="s">
        <v>374</v>
      </c>
      <c r="C28" s="16"/>
      <c r="D28" s="12"/>
      <c r="E28" s="16">
        <v>3201</v>
      </c>
    </row>
    <row r="29" spans="1:5" ht="57.75">
      <c r="A29" s="10"/>
      <c r="B29" s="27" t="s">
        <v>375</v>
      </c>
      <c r="C29" s="16"/>
      <c r="D29" s="12"/>
      <c r="E29" s="16">
        <v>6359</v>
      </c>
    </row>
    <row r="30" spans="1:5" ht="24">
      <c r="A30" s="10"/>
      <c r="B30" s="27" t="s">
        <v>376</v>
      </c>
      <c r="C30" s="16"/>
      <c r="D30" s="12"/>
      <c r="E30" s="16">
        <v>689</v>
      </c>
    </row>
    <row r="31" spans="1:5" ht="12">
      <c r="A31" s="10">
        <v>3</v>
      </c>
      <c r="B31" s="26" t="s">
        <v>50</v>
      </c>
      <c r="C31" s="12">
        <v>17325</v>
      </c>
      <c r="D31" s="12">
        <v>17623</v>
      </c>
      <c r="E31" s="12">
        <v>17325</v>
      </c>
    </row>
    <row r="32" spans="1:5" ht="57.75" customHeight="1">
      <c r="A32" s="10"/>
      <c r="B32" s="28" t="s">
        <v>51</v>
      </c>
      <c r="C32" s="28"/>
      <c r="D32" s="28"/>
      <c r="E32" s="28"/>
    </row>
    <row r="33" spans="1:5" ht="12">
      <c r="A33" s="10">
        <v>4</v>
      </c>
      <c r="B33" s="29" t="s">
        <v>52</v>
      </c>
      <c r="C33" s="15">
        <v>2823</v>
      </c>
      <c r="D33" s="15">
        <v>2737</v>
      </c>
      <c r="E33" s="15">
        <v>2823</v>
      </c>
    </row>
    <row r="34" spans="1:5" ht="12">
      <c r="A34" s="10">
        <v>5</v>
      </c>
      <c r="B34" s="29" t="s">
        <v>53</v>
      </c>
      <c r="C34" s="15">
        <v>22322</v>
      </c>
      <c r="D34" s="15">
        <v>22574</v>
      </c>
      <c r="E34" s="15">
        <v>22322</v>
      </c>
    </row>
    <row r="35" spans="1:5" ht="12">
      <c r="A35" s="15"/>
      <c r="B35" s="26" t="s">
        <v>54</v>
      </c>
      <c r="C35" s="12">
        <f>C12+C25+C31+C33+C34</f>
        <v>135071</v>
      </c>
      <c r="D35" s="12">
        <f>D12+D25+D31+D33+D34</f>
        <v>137193</v>
      </c>
      <c r="E35" s="12">
        <f>E12+E25+E31+E33+E34</f>
        <v>130170</v>
      </c>
    </row>
    <row r="36" spans="1:5" ht="12">
      <c r="A36" s="21"/>
      <c r="B36" s="30"/>
      <c r="C36" s="31"/>
      <c r="D36" s="31"/>
      <c r="E36" s="31"/>
    </row>
    <row r="37" spans="1:5" ht="12">
      <c r="A37" s="4" t="s">
        <v>55</v>
      </c>
      <c r="C37" s="23"/>
      <c r="D37" s="23">
        <f>C35-D35</f>
        <v>-2122</v>
      </c>
      <c r="E37" s="23"/>
    </row>
    <row r="39" ht="12">
      <c r="B39" s="24" t="s">
        <v>56</v>
      </c>
    </row>
  </sheetData>
  <sheetProtection selectLockedCells="1" selectUnlockedCells="1"/>
  <mergeCells count="8">
    <mergeCell ref="A1:E1"/>
    <mergeCell ref="A2:E2"/>
    <mergeCell ref="A3:E3"/>
    <mergeCell ref="A4:E4"/>
    <mergeCell ref="A5:E5"/>
    <mergeCell ref="A6:E6"/>
    <mergeCell ref="A7:E7"/>
    <mergeCell ref="B32:E32"/>
  </mergeCells>
  <printOptions/>
  <pageMargins left="1.025" right="0.34791666666666665" top="0.3" bottom="0.3"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12.57421875" defaultRowHeight="12.75"/>
  <cols>
    <col min="1" max="1" width="5.28125" style="4" customWidth="1"/>
    <col min="2" max="2" width="44.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377</v>
      </c>
      <c r="B7" s="2"/>
      <c r="C7" s="2"/>
      <c r="D7" s="2"/>
      <c r="E7" s="2"/>
    </row>
    <row r="8" ht="12">
      <c r="A8" s="2"/>
    </row>
    <row r="9" spans="1:5" ht="12">
      <c r="A9" s="5" t="s">
        <v>7</v>
      </c>
      <c r="C9" s="4">
        <v>1589.3</v>
      </c>
      <c r="E9"/>
    </row>
    <row r="10" ht="12">
      <c r="A10" s="5"/>
    </row>
    <row r="11" spans="1:6" ht="24">
      <c r="A11" s="7" t="s">
        <v>8</v>
      </c>
      <c r="B11" s="37" t="s">
        <v>9</v>
      </c>
      <c r="C11" s="7" t="s">
        <v>10</v>
      </c>
      <c r="D11" s="7" t="s">
        <v>11</v>
      </c>
      <c r="E11" s="7" t="s">
        <v>12</v>
      </c>
      <c r="F11" s="25"/>
    </row>
    <row r="12" spans="1:5" ht="12">
      <c r="A12" s="10">
        <v>1</v>
      </c>
      <c r="B12" s="26" t="s">
        <v>13</v>
      </c>
      <c r="C12" s="12">
        <v>72296</v>
      </c>
      <c r="D12" s="12">
        <v>71344</v>
      </c>
      <c r="E12" s="12">
        <f>SUM(E13:E24)</f>
        <v>78727</v>
      </c>
    </row>
    <row r="13" spans="1:5" ht="92.25">
      <c r="A13" s="13" t="s">
        <v>14</v>
      </c>
      <c r="B13" s="27" t="s">
        <v>378</v>
      </c>
      <c r="C13" s="15"/>
      <c r="D13" s="12"/>
      <c r="E13" s="15">
        <v>5878</v>
      </c>
    </row>
    <row r="14" spans="1:5" ht="69.75">
      <c r="A14" s="13" t="s">
        <v>16</v>
      </c>
      <c r="B14" s="27" t="s">
        <v>379</v>
      </c>
      <c r="C14" s="16"/>
      <c r="D14" s="12"/>
      <c r="E14" s="16">
        <v>5983</v>
      </c>
    </row>
    <row r="15" spans="1:5" ht="69.75">
      <c r="A15" s="13" t="s">
        <v>18</v>
      </c>
      <c r="B15" s="27" t="s">
        <v>380</v>
      </c>
      <c r="C15" s="16"/>
      <c r="D15" s="12"/>
      <c r="E15" s="16">
        <v>5437</v>
      </c>
    </row>
    <row r="16" spans="1:5" ht="46.5">
      <c r="A16" s="13" t="s">
        <v>20</v>
      </c>
      <c r="B16" s="27" t="s">
        <v>381</v>
      </c>
      <c r="C16" s="16"/>
      <c r="D16" s="12"/>
      <c r="E16" s="16">
        <v>1889</v>
      </c>
    </row>
    <row r="17" spans="1:5" ht="57.75">
      <c r="A17" s="13" t="s">
        <v>22</v>
      </c>
      <c r="B17" s="27" t="s">
        <v>308</v>
      </c>
      <c r="C17" s="16"/>
      <c r="D17" s="12"/>
      <c r="E17" s="16">
        <v>3557</v>
      </c>
    </row>
    <row r="18" spans="1:5" ht="81">
      <c r="A18" s="13" t="s">
        <v>24</v>
      </c>
      <c r="B18" s="27" t="s">
        <v>382</v>
      </c>
      <c r="C18" s="16"/>
      <c r="D18" s="12"/>
      <c r="E18" s="16">
        <v>6325</v>
      </c>
    </row>
    <row r="19" spans="1:5" ht="57.75">
      <c r="A19" s="13" t="s">
        <v>26</v>
      </c>
      <c r="B19" s="27" t="s">
        <v>383</v>
      </c>
      <c r="C19" s="16"/>
      <c r="D19" s="12"/>
      <c r="E19" s="16">
        <v>20254</v>
      </c>
    </row>
    <row r="20" spans="1:5" ht="69.75">
      <c r="A20" s="13" t="s">
        <v>28</v>
      </c>
      <c r="B20" s="27" t="s">
        <v>182</v>
      </c>
      <c r="C20" s="16"/>
      <c r="D20" s="12"/>
      <c r="E20" s="16">
        <v>5985</v>
      </c>
    </row>
    <row r="21" spans="1:5" ht="57.75">
      <c r="A21" s="13" t="s">
        <v>30</v>
      </c>
      <c r="B21" s="27" t="s">
        <v>384</v>
      </c>
      <c r="C21" s="16"/>
      <c r="D21" s="12"/>
      <c r="E21" s="16">
        <v>4285</v>
      </c>
    </row>
    <row r="22" spans="1:5" ht="69.75">
      <c r="A22" s="13" t="s">
        <v>32</v>
      </c>
      <c r="B22" s="27" t="s">
        <v>385</v>
      </c>
      <c r="C22" s="16"/>
      <c r="D22" s="12"/>
      <c r="E22" s="16">
        <v>8039</v>
      </c>
    </row>
    <row r="23" spans="1:5" ht="69.75">
      <c r="A23" s="13" t="s">
        <v>34</v>
      </c>
      <c r="B23" s="27" t="s">
        <v>386</v>
      </c>
      <c r="C23" s="16"/>
      <c r="D23" s="12"/>
      <c r="E23" s="16">
        <v>6218</v>
      </c>
    </row>
    <row r="24" spans="1:5" ht="92.25">
      <c r="A24" s="13" t="s">
        <v>36</v>
      </c>
      <c r="B24" s="27" t="s">
        <v>387</v>
      </c>
      <c r="C24" s="16"/>
      <c r="D24" s="12"/>
      <c r="E24" s="16">
        <v>4877</v>
      </c>
    </row>
    <row r="25" spans="1:5" ht="12">
      <c r="A25" s="10">
        <v>2</v>
      </c>
      <c r="B25" s="26" t="s">
        <v>38</v>
      </c>
      <c r="C25" s="12">
        <v>44498</v>
      </c>
      <c r="D25" s="12">
        <v>43862</v>
      </c>
      <c r="E25" s="12">
        <f>E26+E27+E28+E29+E30+E31+E32</f>
        <v>22784</v>
      </c>
    </row>
    <row r="26" spans="1:5" ht="24">
      <c r="A26" s="10"/>
      <c r="B26" s="27" t="s">
        <v>156</v>
      </c>
      <c r="C26" s="17"/>
      <c r="D26" s="12"/>
      <c r="E26" s="17">
        <v>412</v>
      </c>
    </row>
    <row r="27" spans="1:5" ht="24">
      <c r="A27" s="10"/>
      <c r="B27" s="27" t="s">
        <v>388</v>
      </c>
      <c r="C27" s="16"/>
      <c r="D27" s="12"/>
      <c r="E27" s="16">
        <v>2542</v>
      </c>
    </row>
    <row r="28" spans="1:5" ht="35.25">
      <c r="A28" s="10"/>
      <c r="B28" s="27" t="s">
        <v>389</v>
      </c>
      <c r="C28" s="16"/>
      <c r="D28" s="12"/>
      <c r="E28" s="16">
        <v>6082</v>
      </c>
    </row>
    <row r="29" spans="1:5" ht="35.25">
      <c r="A29" s="10"/>
      <c r="B29" s="27" t="s">
        <v>390</v>
      </c>
      <c r="C29" s="16"/>
      <c r="D29" s="12"/>
      <c r="E29" s="16">
        <v>7592</v>
      </c>
    </row>
    <row r="30" spans="1:5" ht="46.5">
      <c r="A30" s="10"/>
      <c r="B30" s="27" t="s">
        <v>391</v>
      </c>
      <c r="C30" s="16"/>
      <c r="D30" s="12"/>
      <c r="E30" s="16">
        <v>4167</v>
      </c>
    </row>
    <row r="31" spans="1:5" ht="46.5">
      <c r="A31" s="10"/>
      <c r="B31" s="27" t="s">
        <v>392</v>
      </c>
      <c r="C31" s="16"/>
      <c r="D31" s="12"/>
      <c r="E31" s="16">
        <v>1321</v>
      </c>
    </row>
    <row r="32" spans="1:5" ht="12">
      <c r="A32" s="10"/>
      <c r="B32" s="27" t="s">
        <v>393</v>
      </c>
      <c r="C32" s="16"/>
      <c r="D32" s="12"/>
      <c r="E32" s="16">
        <v>668</v>
      </c>
    </row>
    <row r="33" spans="1:5" ht="12">
      <c r="A33" s="10">
        <v>3</v>
      </c>
      <c r="B33" s="26" t="s">
        <v>50</v>
      </c>
      <c r="C33" s="12">
        <v>21848</v>
      </c>
      <c r="D33" s="12">
        <v>21461</v>
      </c>
      <c r="E33" s="12">
        <v>21848</v>
      </c>
    </row>
    <row r="34" spans="1:5" ht="57.75" customHeight="1">
      <c r="A34" s="15"/>
      <c r="B34" s="28" t="s">
        <v>51</v>
      </c>
      <c r="C34" s="28"/>
      <c r="D34" s="28"/>
      <c r="E34" s="28"/>
    </row>
    <row r="35" spans="1:5" ht="12">
      <c r="A35" s="10">
        <v>4</v>
      </c>
      <c r="B35" s="29" t="s">
        <v>52</v>
      </c>
      <c r="C35" s="15">
        <v>3561</v>
      </c>
      <c r="D35" s="15">
        <v>3363</v>
      </c>
      <c r="E35" s="15">
        <v>3561</v>
      </c>
    </row>
    <row r="36" spans="1:5" ht="12">
      <c r="A36" s="10">
        <v>5</v>
      </c>
      <c r="B36" s="29" t="s">
        <v>53</v>
      </c>
      <c r="C36" s="15">
        <v>28151</v>
      </c>
      <c r="D36" s="15">
        <v>27869</v>
      </c>
      <c r="E36" s="15">
        <v>28151</v>
      </c>
    </row>
    <row r="37" spans="1:5" ht="12">
      <c r="A37" s="15"/>
      <c r="B37" s="26" t="s">
        <v>54</v>
      </c>
      <c r="C37" s="12">
        <f>C12+C25+C33+C35+C36</f>
        <v>170354</v>
      </c>
      <c r="D37" s="12">
        <f>D12+D25+D33+D35+D36</f>
        <v>167899</v>
      </c>
      <c r="E37" s="12">
        <f>E12+E25+E33+E35+E36</f>
        <v>155071</v>
      </c>
    </row>
    <row r="38" spans="1:5" ht="12">
      <c r="A38" s="21"/>
      <c r="B38" s="30"/>
      <c r="C38" s="31"/>
      <c r="D38" s="31"/>
      <c r="E38" s="31"/>
    </row>
    <row r="39" spans="1:5" ht="12">
      <c r="A39" s="4" t="s">
        <v>55</v>
      </c>
      <c r="C39" s="23"/>
      <c r="D39" s="23">
        <f>C37-D37</f>
        <v>2455</v>
      </c>
      <c r="E39" s="23"/>
    </row>
    <row r="41" ht="12">
      <c r="B41" s="24" t="s">
        <v>56</v>
      </c>
    </row>
  </sheetData>
  <sheetProtection selectLockedCells="1" selectUnlockedCells="1"/>
  <mergeCells count="8">
    <mergeCell ref="A1:E1"/>
    <mergeCell ref="A2:E2"/>
    <mergeCell ref="A3:E3"/>
    <mergeCell ref="A4:E4"/>
    <mergeCell ref="A5:E5"/>
    <mergeCell ref="A6:E6"/>
    <mergeCell ref="A7:E7"/>
    <mergeCell ref="B34:E34"/>
  </mergeCells>
  <printOptions/>
  <pageMargins left="1.025" right="0.34791666666666665" top="0.3" bottom="0.3"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12.57421875" defaultRowHeight="12.75"/>
  <cols>
    <col min="1" max="1" width="5.28125" style="4" customWidth="1"/>
    <col min="2" max="2" width="44.57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394</v>
      </c>
      <c r="B7" s="2"/>
      <c r="C7" s="2"/>
      <c r="D7" s="2"/>
      <c r="E7" s="2"/>
    </row>
    <row r="8" ht="12">
      <c r="A8" s="2"/>
    </row>
    <row r="9" spans="1:5" ht="12">
      <c r="A9" s="5" t="s">
        <v>7</v>
      </c>
      <c r="C9" s="4">
        <v>1257.4</v>
      </c>
      <c r="E9"/>
    </row>
    <row r="10" ht="12">
      <c r="A10" s="5"/>
    </row>
    <row r="11" spans="1:6" ht="24">
      <c r="A11" s="7" t="s">
        <v>8</v>
      </c>
      <c r="B11" s="37" t="s">
        <v>9</v>
      </c>
      <c r="C11" s="7" t="s">
        <v>10</v>
      </c>
      <c r="D11" s="7" t="s">
        <v>11</v>
      </c>
      <c r="E11" s="7" t="s">
        <v>12</v>
      </c>
      <c r="F11" s="25"/>
    </row>
    <row r="12" spans="1:5" ht="12">
      <c r="A12" s="10">
        <v>1</v>
      </c>
      <c r="B12" s="26" t="s">
        <v>13</v>
      </c>
      <c r="C12" s="12">
        <v>57220</v>
      </c>
      <c r="D12" s="12">
        <v>57516</v>
      </c>
      <c r="E12" s="12">
        <f>SUM(E13:E24)</f>
        <v>75270</v>
      </c>
    </row>
    <row r="13" spans="1:5" ht="81">
      <c r="A13" s="13" t="s">
        <v>14</v>
      </c>
      <c r="B13" s="27" t="s">
        <v>395</v>
      </c>
      <c r="C13" s="15"/>
      <c r="D13" s="12"/>
      <c r="E13" s="15">
        <v>4791</v>
      </c>
    </row>
    <row r="14" spans="1:5" ht="104.25">
      <c r="A14" s="13" t="s">
        <v>16</v>
      </c>
      <c r="B14" s="27" t="s">
        <v>396</v>
      </c>
      <c r="C14" s="16"/>
      <c r="D14" s="12"/>
      <c r="E14" s="16">
        <v>4729</v>
      </c>
    </row>
    <row r="15" spans="1:5" ht="57.75">
      <c r="A15" s="13" t="s">
        <v>18</v>
      </c>
      <c r="B15" s="27" t="s">
        <v>397</v>
      </c>
      <c r="C15" s="16"/>
      <c r="D15" s="12"/>
      <c r="E15" s="16">
        <v>4013</v>
      </c>
    </row>
    <row r="16" spans="1:5" ht="35.25">
      <c r="A16" s="13" t="s">
        <v>20</v>
      </c>
      <c r="B16" s="27" t="s">
        <v>366</v>
      </c>
      <c r="C16" s="16"/>
      <c r="D16" s="12"/>
      <c r="E16" s="16">
        <v>1114</v>
      </c>
    </row>
    <row r="17" spans="1:5" ht="35.25">
      <c r="A17" s="13" t="s">
        <v>22</v>
      </c>
      <c r="B17" s="27" t="s">
        <v>367</v>
      </c>
      <c r="C17" s="16"/>
      <c r="D17" s="12"/>
      <c r="E17" s="16">
        <v>1478</v>
      </c>
    </row>
    <row r="18" spans="1:5" ht="35.25">
      <c r="A18" s="13" t="s">
        <v>24</v>
      </c>
      <c r="B18" s="27" t="s">
        <v>398</v>
      </c>
      <c r="C18" s="16"/>
      <c r="D18" s="12"/>
      <c r="E18" s="16">
        <v>2755</v>
      </c>
    </row>
    <row r="19" spans="1:5" ht="46.5">
      <c r="A19" s="13" t="s">
        <v>26</v>
      </c>
      <c r="B19" s="27" t="s">
        <v>84</v>
      </c>
      <c r="C19" s="16"/>
      <c r="D19" s="12"/>
      <c r="E19" s="16">
        <v>29346</v>
      </c>
    </row>
    <row r="20" spans="1:5" ht="81">
      <c r="A20" s="13" t="s">
        <v>28</v>
      </c>
      <c r="B20" s="27" t="s">
        <v>399</v>
      </c>
      <c r="C20" s="16"/>
      <c r="D20" s="12"/>
      <c r="E20" s="16">
        <v>7210</v>
      </c>
    </row>
    <row r="21" spans="1:5" ht="69.75">
      <c r="A21" s="13" t="s">
        <v>30</v>
      </c>
      <c r="B21" s="27" t="s">
        <v>400</v>
      </c>
      <c r="C21" s="16"/>
      <c r="D21" s="12"/>
      <c r="E21" s="16">
        <v>6038</v>
      </c>
    </row>
    <row r="22" spans="1:5" ht="57.75">
      <c r="A22" s="13" t="s">
        <v>32</v>
      </c>
      <c r="B22" s="27" t="s">
        <v>217</v>
      </c>
      <c r="C22" s="16"/>
      <c r="D22" s="12"/>
      <c r="E22" s="16">
        <v>3866</v>
      </c>
    </row>
    <row r="23" spans="1:5" ht="69.75">
      <c r="A23" s="13" t="s">
        <v>34</v>
      </c>
      <c r="B23" s="27" t="s">
        <v>401</v>
      </c>
      <c r="C23" s="16"/>
      <c r="D23" s="12"/>
      <c r="E23" s="16">
        <v>6202</v>
      </c>
    </row>
    <row r="24" spans="1:5" ht="57.75">
      <c r="A24" s="13" t="s">
        <v>36</v>
      </c>
      <c r="B24" s="27" t="s">
        <v>402</v>
      </c>
      <c r="C24" s="16"/>
      <c r="D24" s="12"/>
      <c r="E24" s="16">
        <v>3728</v>
      </c>
    </row>
    <row r="25" spans="1:5" ht="12">
      <c r="A25" s="10">
        <v>2</v>
      </c>
      <c r="B25" s="26" t="s">
        <v>38</v>
      </c>
      <c r="C25" s="12">
        <v>35183</v>
      </c>
      <c r="D25" s="12">
        <v>35404</v>
      </c>
      <c r="E25" s="12">
        <f>E26+E27+E28+E29+E30+E31+E32+E33</f>
        <v>44568</v>
      </c>
    </row>
    <row r="26" spans="1:5" ht="24">
      <c r="A26" s="10"/>
      <c r="B26" s="27" t="s">
        <v>403</v>
      </c>
      <c r="C26" s="17"/>
      <c r="D26" s="12"/>
      <c r="E26" s="17">
        <v>6231</v>
      </c>
    </row>
    <row r="27" spans="1:5" ht="24">
      <c r="A27" s="10"/>
      <c r="B27" s="27" t="s">
        <v>404</v>
      </c>
      <c r="C27" s="16"/>
      <c r="D27" s="12"/>
      <c r="E27" s="16">
        <v>1221</v>
      </c>
    </row>
    <row r="28" spans="1:5" ht="35.25">
      <c r="A28" s="10"/>
      <c r="B28" s="27" t="s">
        <v>405</v>
      </c>
      <c r="C28" s="16"/>
      <c r="D28" s="12"/>
      <c r="E28" s="16">
        <v>9462</v>
      </c>
    </row>
    <row r="29" spans="1:5" ht="69.75">
      <c r="A29" s="10"/>
      <c r="B29" s="27" t="s">
        <v>406</v>
      </c>
      <c r="C29" s="16"/>
      <c r="D29" s="12"/>
      <c r="E29" s="16">
        <v>3165</v>
      </c>
    </row>
    <row r="30" spans="1:5" ht="81">
      <c r="A30" s="10"/>
      <c r="B30" s="27" t="s">
        <v>407</v>
      </c>
      <c r="C30" s="16"/>
      <c r="D30" s="12"/>
      <c r="E30" s="16">
        <v>18593</v>
      </c>
    </row>
    <row r="31" spans="1:5" ht="46.5">
      <c r="A31" s="10"/>
      <c r="B31" s="27" t="s">
        <v>408</v>
      </c>
      <c r="C31" s="16"/>
      <c r="D31" s="12"/>
      <c r="E31" s="16">
        <v>3716</v>
      </c>
    </row>
    <row r="32" spans="1:5" ht="24">
      <c r="A32" s="10"/>
      <c r="B32" s="27" t="s">
        <v>409</v>
      </c>
      <c r="C32" s="16"/>
      <c r="D32" s="12"/>
      <c r="E32" s="16">
        <v>612</v>
      </c>
    </row>
    <row r="33" spans="1:5" ht="24">
      <c r="A33" s="10"/>
      <c r="B33" s="27" t="s">
        <v>410</v>
      </c>
      <c r="C33" s="16"/>
      <c r="D33" s="12"/>
      <c r="E33" s="16">
        <v>1568</v>
      </c>
    </row>
    <row r="34" spans="1:5" ht="12">
      <c r="A34" s="10">
        <v>3</v>
      </c>
      <c r="B34" s="26" t="s">
        <v>50</v>
      </c>
      <c r="C34" s="12">
        <v>17267</v>
      </c>
      <c r="D34" s="12">
        <v>17375</v>
      </c>
      <c r="E34" s="12">
        <v>17267</v>
      </c>
    </row>
    <row r="35" spans="1:5" ht="57.75" customHeight="1">
      <c r="A35" s="15"/>
      <c r="B35" s="28" t="s">
        <v>51</v>
      </c>
      <c r="C35" s="28"/>
      <c r="D35" s="28"/>
      <c r="E35" s="28"/>
    </row>
    <row r="36" spans="1:5" ht="12">
      <c r="A36" s="10">
        <v>4</v>
      </c>
      <c r="B36" s="29" t="s">
        <v>52</v>
      </c>
      <c r="C36" s="15">
        <v>2816</v>
      </c>
      <c r="D36" s="15">
        <v>2833</v>
      </c>
      <c r="E36" s="15">
        <v>2816</v>
      </c>
    </row>
    <row r="37" spans="1:5" ht="12">
      <c r="A37" s="10">
        <v>5</v>
      </c>
      <c r="B37" s="29" t="s">
        <v>53</v>
      </c>
      <c r="C37" s="15">
        <v>22269</v>
      </c>
      <c r="D37" s="15">
        <v>22473</v>
      </c>
      <c r="E37" s="15">
        <v>22269</v>
      </c>
    </row>
    <row r="38" spans="1:5" ht="12">
      <c r="A38" s="15"/>
      <c r="B38" s="26" t="s">
        <v>54</v>
      </c>
      <c r="C38" s="12">
        <f>C12+C25+C34+C36+C37</f>
        <v>134755</v>
      </c>
      <c r="D38" s="12">
        <f>D12+D25+D34+D36+D37</f>
        <v>135601</v>
      </c>
      <c r="E38" s="12">
        <f>E12+E25+E34+E36+E37</f>
        <v>162190</v>
      </c>
    </row>
    <row r="39" spans="1:5" ht="12">
      <c r="A39" s="21"/>
      <c r="B39" s="30"/>
      <c r="C39" s="31"/>
      <c r="D39" s="31"/>
      <c r="E39" s="31"/>
    </row>
    <row r="40" spans="1:5" ht="12">
      <c r="A40" s="4" t="s">
        <v>55</v>
      </c>
      <c r="C40" s="23"/>
      <c r="D40" s="23">
        <f>C38-D38</f>
        <v>-846</v>
      </c>
      <c r="E40" s="23"/>
    </row>
    <row r="42" ht="12">
      <c r="B42" s="24" t="s">
        <v>56</v>
      </c>
    </row>
  </sheetData>
  <sheetProtection selectLockedCells="1" selectUnlockedCells="1"/>
  <mergeCells count="8">
    <mergeCell ref="A1:E1"/>
    <mergeCell ref="A2:E2"/>
    <mergeCell ref="A3:E3"/>
    <mergeCell ref="A4:E4"/>
    <mergeCell ref="A5:E5"/>
    <mergeCell ref="A6:E6"/>
    <mergeCell ref="A7:E7"/>
    <mergeCell ref="B35:E35"/>
  </mergeCells>
  <printOptions/>
  <pageMargins left="1.025" right="0.34791666666666665" top="0.3" bottom="0.3"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F46"/>
  <sheetViews>
    <sheetView workbookViewId="0" topLeftCell="A1">
      <selection activeCell="C14" sqref="C14"/>
    </sheetView>
  </sheetViews>
  <sheetFormatPr defaultColWidth="12.57421875" defaultRowHeight="12.75"/>
  <cols>
    <col min="1" max="1" width="5.28125" style="4" customWidth="1"/>
    <col min="2" max="2" width="44.00390625" style="4" customWidth="1"/>
    <col min="3" max="4" width="13.140625" style="4" customWidth="1"/>
    <col min="5" max="5" width="13.00390625" style="4" customWidth="1"/>
    <col min="6" max="16384" width="11.57421875" style="4" customWidth="1"/>
  </cols>
  <sheetData>
    <row r="1" spans="1:5" ht="12">
      <c r="A1" s="2" t="s">
        <v>0</v>
      </c>
      <c r="B1" s="2"/>
      <c r="C1" s="2"/>
      <c r="D1" s="2"/>
      <c r="E1" s="2"/>
    </row>
    <row r="2" spans="1:5" ht="13.5">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3.5">
      <c r="A7" s="2" t="s">
        <v>411</v>
      </c>
      <c r="B7" s="2"/>
      <c r="C7" s="2"/>
      <c r="D7" s="2"/>
      <c r="E7" s="2"/>
    </row>
    <row r="8" ht="12">
      <c r="A8" s="2"/>
    </row>
    <row r="9" spans="1:5" ht="13.5">
      <c r="A9" s="5" t="s">
        <v>7</v>
      </c>
      <c r="C9" s="4">
        <v>2443.6</v>
      </c>
      <c r="E9"/>
    </row>
    <row r="10" ht="12">
      <c r="A10" s="5"/>
    </row>
    <row r="11" spans="1:6" ht="25.5">
      <c r="A11" s="7" t="s">
        <v>8</v>
      </c>
      <c r="B11" s="7" t="s">
        <v>9</v>
      </c>
      <c r="C11" s="7" t="s">
        <v>10</v>
      </c>
      <c r="D11" s="7" t="s">
        <v>11</v>
      </c>
      <c r="E11" s="7" t="s">
        <v>12</v>
      </c>
      <c r="F11" s="25"/>
    </row>
    <row r="12" spans="1:5" ht="12">
      <c r="A12" s="10">
        <v>1</v>
      </c>
      <c r="B12" s="15" t="s">
        <v>13</v>
      </c>
      <c r="C12" s="12">
        <v>111177</v>
      </c>
      <c r="D12" s="12">
        <v>105403</v>
      </c>
      <c r="E12" s="12">
        <f>SUM(E13:E24)</f>
        <v>157931</v>
      </c>
    </row>
    <row r="13" spans="1:5" ht="96.75">
      <c r="A13" s="13" t="s">
        <v>14</v>
      </c>
      <c r="B13" s="27" t="s">
        <v>412</v>
      </c>
      <c r="C13" s="15"/>
      <c r="D13" s="12"/>
      <c r="E13" s="15">
        <v>9016</v>
      </c>
    </row>
    <row r="14" spans="1:5" ht="150.75">
      <c r="A14" s="13" t="s">
        <v>16</v>
      </c>
      <c r="B14" s="27" t="s">
        <v>413</v>
      </c>
      <c r="C14" s="16"/>
      <c r="D14" s="12"/>
      <c r="E14" s="16">
        <v>9492</v>
      </c>
    </row>
    <row r="15" spans="1:5" ht="72.75">
      <c r="A15" s="13" t="s">
        <v>18</v>
      </c>
      <c r="B15" s="27" t="s">
        <v>414</v>
      </c>
      <c r="C15" s="16"/>
      <c r="D15" s="12"/>
      <c r="E15" s="16">
        <v>8304</v>
      </c>
    </row>
    <row r="16" spans="1:5" ht="72.75">
      <c r="A16" s="13" t="s">
        <v>20</v>
      </c>
      <c r="B16" s="27" t="s">
        <v>415</v>
      </c>
      <c r="C16" s="16"/>
      <c r="D16" s="12"/>
      <c r="E16" s="16">
        <v>4521</v>
      </c>
    </row>
    <row r="17" spans="1:5" ht="48.75">
      <c r="A17" s="13" t="s">
        <v>22</v>
      </c>
      <c r="B17" s="27" t="s">
        <v>416</v>
      </c>
      <c r="C17" s="16"/>
      <c r="D17" s="12"/>
      <c r="E17" s="16">
        <v>3077</v>
      </c>
    </row>
    <row r="18" spans="1:5" ht="70.5">
      <c r="A18" s="13" t="s">
        <v>24</v>
      </c>
      <c r="B18" s="27" t="s">
        <v>417</v>
      </c>
      <c r="C18" s="16"/>
      <c r="D18" s="12"/>
      <c r="E18" s="16">
        <v>4878</v>
      </c>
    </row>
    <row r="19" spans="1:5" ht="48.75">
      <c r="A19" s="13" t="s">
        <v>26</v>
      </c>
      <c r="B19" s="27" t="s">
        <v>84</v>
      </c>
      <c r="C19" s="16"/>
      <c r="D19" s="12"/>
      <c r="E19" s="16">
        <v>52880</v>
      </c>
    </row>
    <row r="20" spans="1:5" ht="84.75">
      <c r="A20" s="13" t="s">
        <v>28</v>
      </c>
      <c r="B20" s="27" t="s">
        <v>418</v>
      </c>
      <c r="C20" s="16"/>
      <c r="D20" s="12"/>
      <c r="E20" s="16">
        <v>12925</v>
      </c>
    </row>
    <row r="21" spans="1:5" ht="70.5">
      <c r="A21" s="13" t="s">
        <v>30</v>
      </c>
      <c r="B21" s="27" t="s">
        <v>419</v>
      </c>
      <c r="C21" s="16"/>
      <c r="D21" s="12"/>
      <c r="E21" s="16">
        <v>11402</v>
      </c>
    </row>
    <row r="22" spans="1:5" ht="72.75">
      <c r="A22" s="13" t="s">
        <v>32</v>
      </c>
      <c r="B22" s="27" t="s">
        <v>420</v>
      </c>
      <c r="C22" s="16"/>
      <c r="D22" s="12"/>
      <c r="E22" s="16">
        <v>19092</v>
      </c>
    </row>
    <row r="23" spans="1:5" ht="84.75">
      <c r="A23" s="13" t="s">
        <v>34</v>
      </c>
      <c r="B23" s="27" t="s">
        <v>421</v>
      </c>
      <c r="C23" s="16"/>
      <c r="D23" s="12"/>
      <c r="E23" s="16">
        <v>8446</v>
      </c>
    </row>
    <row r="24" spans="1:5" ht="116.25">
      <c r="A24" s="13" t="s">
        <v>36</v>
      </c>
      <c r="B24" s="27" t="s">
        <v>422</v>
      </c>
      <c r="C24" s="16"/>
      <c r="D24" s="12"/>
      <c r="E24" s="16">
        <v>13898</v>
      </c>
    </row>
    <row r="25" spans="1:5" ht="12">
      <c r="A25" s="10">
        <v>2</v>
      </c>
      <c r="B25" s="15" t="s">
        <v>38</v>
      </c>
      <c r="C25" s="12">
        <v>68385</v>
      </c>
      <c r="D25" s="12">
        <v>64719</v>
      </c>
      <c r="E25" s="12">
        <f>E26+E27+E28+E29+E30+E31+E32+E33+E34+E35+E36</f>
        <v>46077</v>
      </c>
    </row>
    <row r="26" spans="1:5" ht="37.5">
      <c r="A26" s="10"/>
      <c r="B26" s="27" t="s">
        <v>423</v>
      </c>
      <c r="C26" s="17"/>
      <c r="D26" s="12"/>
      <c r="E26" s="17">
        <v>2439</v>
      </c>
    </row>
    <row r="27" spans="1:5" ht="25.5">
      <c r="A27" s="10"/>
      <c r="B27" s="27" t="s">
        <v>424</v>
      </c>
      <c r="C27" s="16"/>
      <c r="D27" s="12"/>
      <c r="E27" s="16">
        <v>1320</v>
      </c>
    </row>
    <row r="28" spans="1:5" ht="25.5">
      <c r="A28" s="10"/>
      <c r="B28" s="27" t="s">
        <v>425</v>
      </c>
      <c r="C28" s="16"/>
      <c r="D28" s="12"/>
      <c r="E28" s="16">
        <v>791</v>
      </c>
    </row>
    <row r="29" spans="1:5" ht="13.5">
      <c r="A29" s="10"/>
      <c r="B29" s="27" t="s">
        <v>207</v>
      </c>
      <c r="C29" s="16"/>
      <c r="D29" s="12"/>
      <c r="E29" s="16">
        <v>1029</v>
      </c>
    </row>
    <row r="30" spans="1:5" ht="13.5">
      <c r="A30" s="10"/>
      <c r="B30" s="27" t="s">
        <v>426</v>
      </c>
      <c r="C30" s="16"/>
      <c r="D30" s="12"/>
      <c r="E30" s="16">
        <v>546</v>
      </c>
    </row>
    <row r="31" spans="1:5" ht="60.75">
      <c r="A31" s="10"/>
      <c r="B31" s="27" t="s">
        <v>427</v>
      </c>
      <c r="C31" s="16"/>
      <c r="D31" s="12"/>
      <c r="E31" s="16">
        <v>7010</v>
      </c>
    </row>
    <row r="32" spans="1:5" ht="37.5">
      <c r="A32" s="10"/>
      <c r="B32" s="27" t="s">
        <v>428</v>
      </c>
      <c r="C32" s="16"/>
      <c r="D32" s="12"/>
      <c r="E32" s="16">
        <v>3438</v>
      </c>
    </row>
    <row r="33" spans="1:5" ht="108">
      <c r="A33" s="10"/>
      <c r="B33" s="27" t="s">
        <v>429</v>
      </c>
      <c r="C33" s="16"/>
      <c r="D33" s="12"/>
      <c r="E33" s="16">
        <v>9940</v>
      </c>
    </row>
    <row r="34" spans="1:5" ht="81.75">
      <c r="A34" s="10"/>
      <c r="B34" s="27" t="s">
        <v>430</v>
      </c>
      <c r="C34" s="16"/>
      <c r="D34" s="12"/>
      <c r="E34" s="16">
        <v>7006</v>
      </c>
    </row>
    <row r="35" spans="1:5" ht="13.5">
      <c r="A35" s="10"/>
      <c r="B35" s="27" t="s">
        <v>431</v>
      </c>
      <c r="C35" s="16"/>
      <c r="D35" s="12"/>
      <c r="E35" s="16">
        <v>607</v>
      </c>
    </row>
    <row r="36" spans="1:5" ht="48.75">
      <c r="A36" s="10"/>
      <c r="B36" s="27" t="s">
        <v>432</v>
      </c>
      <c r="C36" s="16"/>
      <c r="D36" s="12"/>
      <c r="E36" s="16">
        <v>11951</v>
      </c>
    </row>
    <row r="37" spans="1:5" ht="12">
      <c r="A37" s="10">
        <v>3</v>
      </c>
      <c r="B37" s="15" t="s">
        <v>50</v>
      </c>
      <c r="C37" s="12">
        <v>33568</v>
      </c>
      <c r="D37" s="12">
        <v>31810</v>
      </c>
      <c r="E37" s="12">
        <v>33568</v>
      </c>
    </row>
    <row r="38" spans="1:5" ht="59.25" customHeight="1">
      <c r="A38" s="10"/>
      <c r="B38" s="28" t="s">
        <v>51</v>
      </c>
      <c r="C38" s="28"/>
      <c r="D38" s="28"/>
      <c r="E38" s="28"/>
    </row>
    <row r="39" spans="1:5" ht="13.5">
      <c r="A39" s="10">
        <v>4</v>
      </c>
      <c r="B39" s="29" t="s">
        <v>52</v>
      </c>
      <c r="C39" s="15">
        <v>5474</v>
      </c>
      <c r="D39" s="15">
        <v>5180</v>
      </c>
      <c r="E39" s="15">
        <v>5474</v>
      </c>
    </row>
    <row r="40" spans="1:5" ht="13.5">
      <c r="A40" s="10">
        <v>5</v>
      </c>
      <c r="B40" s="29" t="s">
        <v>53</v>
      </c>
      <c r="C40" s="15">
        <v>43276</v>
      </c>
      <c r="D40" s="15">
        <v>40771</v>
      </c>
      <c r="E40" s="15">
        <v>43276</v>
      </c>
    </row>
    <row r="41" spans="1:5" ht="13.5">
      <c r="A41" s="10">
        <v>6</v>
      </c>
      <c r="B41" s="29" t="s">
        <v>126</v>
      </c>
      <c r="C41" s="15">
        <v>2688</v>
      </c>
      <c r="D41" s="15">
        <v>2533</v>
      </c>
      <c r="E41" s="15">
        <v>2688</v>
      </c>
    </row>
    <row r="42" spans="1:5" ht="12">
      <c r="A42" s="15"/>
      <c r="B42" s="15" t="s">
        <v>54</v>
      </c>
      <c r="C42" s="12">
        <f>C12+C25+C37+C39+C40+C41</f>
        <v>264568</v>
      </c>
      <c r="D42" s="12">
        <f>D12+D25+D37+D39+D40+D41</f>
        <v>250416</v>
      </c>
      <c r="E42" s="12">
        <f>E12+E25+E37+E39+E40+E41</f>
        <v>289014</v>
      </c>
    </row>
    <row r="43" spans="1:5" ht="12">
      <c r="A43" s="21"/>
      <c r="B43" s="21"/>
      <c r="C43" s="31"/>
      <c r="D43" s="31"/>
      <c r="E43" s="31"/>
    </row>
    <row r="44" spans="1:5" ht="12">
      <c r="A44" s="4" t="s">
        <v>55</v>
      </c>
      <c r="C44" s="23"/>
      <c r="D44" s="23">
        <f>C42-D42</f>
        <v>14152</v>
      </c>
      <c r="E44" s="23">
        <f>D42-E42</f>
        <v>-38598</v>
      </c>
    </row>
    <row r="46" ht="13.5">
      <c r="B46" s="4" t="s">
        <v>56</v>
      </c>
    </row>
  </sheetData>
  <sheetProtection selectLockedCells="1" selectUnlockedCells="1"/>
  <mergeCells count="8">
    <mergeCell ref="A1:E1"/>
    <mergeCell ref="A2:E2"/>
    <mergeCell ref="A3:E3"/>
    <mergeCell ref="A4:E4"/>
    <mergeCell ref="A5:E5"/>
    <mergeCell ref="A6:E6"/>
    <mergeCell ref="A7:E7"/>
    <mergeCell ref="B38:E38"/>
  </mergeCells>
  <printOptions/>
  <pageMargins left="1.025" right="0.34791666666666665" top="0.3" bottom="0.3"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F44"/>
  <sheetViews>
    <sheetView workbookViewId="0" topLeftCell="A10">
      <selection activeCell="B18" sqref="B18"/>
    </sheetView>
  </sheetViews>
  <sheetFormatPr defaultColWidth="12.57421875" defaultRowHeight="12.75"/>
  <cols>
    <col min="1" max="1" width="5.28125" style="4" customWidth="1"/>
    <col min="2" max="2" width="44.57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433</v>
      </c>
      <c r="B7" s="2"/>
      <c r="C7" s="2"/>
      <c r="D7" s="2"/>
      <c r="E7" s="2"/>
    </row>
    <row r="8" ht="12">
      <c r="A8" s="2"/>
    </row>
    <row r="9" spans="1:5" ht="12">
      <c r="A9" s="5" t="s">
        <v>7</v>
      </c>
      <c r="C9" s="4">
        <v>2455.61</v>
      </c>
      <c r="E9"/>
    </row>
    <row r="10" ht="12">
      <c r="A10" s="5"/>
    </row>
    <row r="11" spans="1:6" ht="24">
      <c r="A11" s="7" t="s">
        <v>8</v>
      </c>
      <c r="B11" s="7" t="s">
        <v>9</v>
      </c>
      <c r="C11" s="7" t="s">
        <v>10</v>
      </c>
      <c r="D11" s="7" t="s">
        <v>11</v>
      </c>
      <c r="E11" s="7" t="s">
        <v>12</v>
      </c>
      <c r="F11" s="25"/>
    </row>
    <row r="12" spans="1:5" ht="12">
      <c r="A12" s="10">
        <v>1</v>
      </c>
      <c r="B12" s="26" t="s">
        <v>13</v>
      </c>
      <c r="C12" s="12">
        <v>111772</v>
      </c>
      <c r="D12" s="12">
        <v>113288</v>
      </c>
      <c r="E12" s="12">
        <f>SUM(E13:E24)</f>
        <v>156046</v>
      </c>
    </row>
    <row r="13" spans="1:5" ht="81">
      <c r="A13" s="13" t="s">
        <v>14</v>
      </c>
      <c r="B13" s="27" t="s">
        <v>434</v>
      </c>
      <c r="C13" s="15"/>
      <c r="D13" s="12"/>
      <c r="E13" s="15">
        <v>9457</v>
      </c>
    </row>
    <row r="14" spans="1:5" ht="69.75">
      <c r="A14" s="13" t="s">
        <v>16</v>
      </c>
      <c r="B14" s="27" t="s">
        <v>435</v>
      </c>
      <c r="C14" s="16"/>
      <c r="D14" s="12"/>
      <c r="E14" s="16">
        <v>9167</v>
      </c>
    </row>
    <row r="15" spans="1:5" ht="92.25">
      <c r="A15" s="13" t="s">
        <v>18</v>
      </c>
      <c r="B15" s="27" t="s">
        <v>436</v>
      </c>
      <c r="C15" s="16"/>
      <c r="D15" s="12"/>
      <c r="E15" s="16">
        <v>9230</v>
      </c>
    </row>
    <row r="16" spans="1:5" ht="69.75">
      <c r="A16" s="13" t="s">
        <v>20</v>
      </c>
      <c r="B16" s="27" t="s">
        <v>437</v>
      </c>
      <c r="C16" s="16"/>
      <c r="D16" s="12"/>
      <c r="E16" s="16">
        <v>3293</v>
      </c>
    </row>
    <row r="17" spans="1:5" ht="46.5">
      <c r="A17" s="13" t="s">
        <v>22</v>
      </c>
      <c r="B17" s="27" t="s">
        <v>438</v>
      </c>
      <c r="C17" s="16"/>
      <c r="D17" s="12"/>
      <c r="E17" s="16">
        <v>3270</v>
      </c>
    </row>
    <row r="18" spans="1:5" ht="81">
      <c r="A18" s="13" t="s">
        <v>24</v>
      </c>
      <c r="B18" s="27" t="s">
        <v>439</v>
      </c>
      <c r="C18" s="16"/>
      <c r="D18" s="12"/>
      <c r="E18" s="16">
        <v>6107</v>
      </c>
    </row>
    <row r="19" spans="1:5" ht="46.5">
      <c r="A19" s="13" t="s">
        <v>26</v>
      </c>
      <c r="B19" s="27" t="s">
        <v>84</v>
      </c>
      <c r="C19" s="16"/>
      <c r="D19" s="12"/>
      <c r="E19" s="16">
        <v>51976</v>
      </c>
    </row>
    <row r="20" spans="1:5" ht="81">
      <c r="A20" s="13" t="s">
        <v>28</v>
      </c>
      <c r="B20" s="27" t="s">
        <v>440</v>
      </c>
      <c r="C20" s="16"/>
      <c r="D20" s="12"/>
      <c r="E20" s="16">
        <v>13721</v>
      </c>
    </row>
    <row r="21" spans="1:5" ht="57.75">
      <c r="A21" s="13" t="s">
        <v>30</v>
      </c>
      <c r="B21" s="27" t="s">
        <v>441</v>
      </c>
      <c r="C21" s="16"/>
      <c r="D21" s="12"/>
      <c r="E21" s="16">
        <v>10721</v>
      </c>
    </row>
    <row r="22" spans="1:5" ht="57.75">
      <c r="A22" s="13" t="s">
        <v>32</v>
      </c>
      <c r="B22" s="27" t="s">
        <v>442</v>
      </c>
      <c r="C22" s="16"/>
      <c r="D22" s="12"/>
      <c r="E22" s="16">
        <v>12371</v>
      </c>
    </row>
    <row r="23" spans="1:5" ht="92.25">
      <c r="A23" s="13" t="s">
        <v>34</v>
      </c>
      <c r="B23" s="27" t="s">
        <v>443</v>
      </c>
      <c r="C23" s="16"/>
      <c r="D23" s="12"/>
      <c r="E23" s="16">
        <v>12121</v>
      </c>
    </row>
    <row r="24" spans="1:5" ht="69.75">
      <c r="A24" s="13" t="s">
        <v>36</v>
      </c>
      <c r="B24" s="27" t="s">
        <v>444</v>
      </c>
      <c r="C24" s="16"/>
      <c r="D24" s="12"/>
      <c r="E24" s="16">
        <v>14612</v>
      </c>
    </row>
    <row r="25" spans="1:5" ht="12">
      <c r="A25" s="10">
        <v>2</v>
      </c>
      <c r="B25" s="26" t="s">
        <v>38</v>
      </c>
      <c r="C25" s="12">
        <v>68694</v>
      </c>
      <c r="D25" s="12">
        <v>68104</v>
      </c>
      <c r="E25" s="12">
        <f>E26+E27+E28+E29+E30+E31+E32+E33+E34</f>
        <v>80105</v>
      </c>
    </row>
    <row r="26" spans="1:5" ht="12">
      <c r="A26" s="10"/>
      <c r="B26" s="27" t="s">
        <v>445</v>
      </c>
      <c r="C26" s="17"/>
      <c r="D26" s="12"/>
      <c r="E26" s="17">
        <v>1108</v>
      </c>
    </row>
    <row r="27" spans="1:5" ht="35.25">
      <c r="A27" s="10"/>
      <c r="B27" s="27" t="s">
        <v>446</v>
      </c>
      <c r="C27" s="16"/>
      <c r="D27" s="12"/>
      <c r="E27" s="16">
        <v>3407</v>
      </c>
    </row>
    <row r="28" spans="1:5" ht="12">
      <c r="A28" s="10"/>
      <c r="B28" s="27" t="s">
        <v>447</v>
      </c>
      <c r="C28" s="16"/>
      <c r="D28" s="12"/>
      <c r="E28" s="16">
        <v>355</v>
      </c>
    </row>
    <row r="29" spans="1:5" ht="46.5">
      <c r="A29" s="10"/>
      <c r="B29" s="27" t="s">
        <v>448</v>
      </c>
      <c r="C29" s="16"/>
      <c r="D29" s="12"/>
      <c r="E29" s="16">
        <v>6831</v>
      </c>
    </row>
    <row r="30" spans="1:5" ht="57.75">
      <c r="A30" s="10"/>
      <c r="B30" s="27" t="s">
        <v>449</v>
      </c>
      <c r="C30" s="16"/>
      <c r="D30" s="12"/>
      <c r="E30" s="16">
        <v>4840</v>
      </c>
    </row>
    <row r="31" spans="1:5" ht="46.5">
      <c r="A31" s="10"/>
      <c r="B31" s="27" t="s">
        <v>450</v>
      </c>
      <c r="C31" s="16"/>
      <c r="D31" s="12"/>
      <c r="E31" s="16">
        <v>6556</v>
      </c>
    </row>
    <row r="32" spans="1:5" ht="57.75">
      <c r="A32" s="10"/>
      <c r="B32" s="27" t="s">
        <v>451</v>
      </c>
      <c r="C32" s="16"/>
      <c r="D32" s="12"/>
      <c r="E32" s="16">
        <v>24121</v>
      </c>
    </row>
    <row r="33" spans="1:5" ht="46.5">
      <c r="A33" s="10"/>
      <c r="B33" s="27" t="s">
        <v>452</v>
      </c>
      <c r="C33" s="16"/>
      <c r="D33" s="12"/>
      <c r="E33" s="16">
        <v>30437</v>
      </c>
    </row>
    <row r="34" spans="1:5" ht="24">
      <c r="A34" s="10"/>
      <c r="B34" s="27" t="s">
        <v>453</v>
      </c>
      <c r="C34" s="16"/>
      <c r="D34" s="12"/>
      <c r="E34" s="16">
        <v>2450</v>
      </c>
    </row>
    <row r="35" spans="1:5" ht="12">
      <c r="A35" s="10">
        <v>3</v>
      </c>
      <c r="B35" s="26" t="s">
        <v>50</v>
      </c>
      <c r="C35" s="12">
        <v>33709</v>
      </c>
      <c r="D35" s="12">
        <v>33753</v>
      </c>
      <c r="E35" s="12">
        <v>33709</v>
      </c>
    </row>
    <row r="36" spans="1:5" ht="57.75" customHeight="1">
      <c r="A36" s="10"/>
      <c r="B36" s="28" t="s">
        <v>51</v>
      </c>
      <c r="C36" s="28"/>
      <c r="D36" s="28"/>
      <c r="E36" s="28"/>
    </row>
    <row r="37" spans="1:5" ht="12">
      <c r="A37" s="10">
        <v>4</v>
      </c>
      <c r="B37" s="29" t="s">
        <v>52</v>
      </c>
      <c r="C37" s="15">
        <v>5501</v>
      </c>
      <c r="D37" s="15">
        <v>5494</v>
      </c>
      <c r="E37" s="15">
        <v>5501</v>
      </c>
    </row>
    <row r="38" spans="1:5" ht="12">
      <c r="A38" s="10">
        <v>5</v>
      </c>
      <c r="B38" s="29" t="s">
        <v>53</v>
      </c>
      <c r="C38" s="15">
        <v>43489</v>
      </c>
      <c r="D38" s="15">
        <v>41421</v>
      </c>
      <c r="E38" s="15">
        <v>43489</v>
      </c>
    </row>
    <row r="39" spans="1:5" ht="12">
      <c r="A39" s="10">
        <v>6</v>
      </c>
      <c r="B39" s="29" t="s">
        <v>126</v>
      </c>
      <c r="C39" s="15">
        <v>2701</v>
      </c>
      <c r="D39" s="15">
        <v>2459</v>
      </c>
      <c r="E39" s="15">
        <v>2701</v>
      </c>
    </row>
    <row r="40" spans="1:5" ht="12">
      <c r="A40" s="15"/>
      <c r="B40" s="26" t="s">
        <v>54</v>
      </c>
      <c r="C40" s="12">
        <f>C12+C25+C35+C37+C38+C39</f>
        <v>265866</v>
      </c>
      <c r="D40" s="12">
        <f>D12+D25+D35+D37+D38+D39</f>
        <v>264519</v>
      </c>
      <c r="E40" s="12">
        <f>E12+E25+E35+E37+E38+E39</f>
        <v>321551</v>
      </c>
    </row>
    <row r="41" spans="1:5" ht="12">
      <c r="A41" s="21"/>
      <c r="B41" s="30"/>
      <c r="C41" s="31"/>
      <c r="D41" s="31"/>
      <c r="E41" s="31"/>
    </row>
    <row r="42" spans="1:5" ht="12">
      <c r="A42" s="4" t="s">
        <v>55</v>
      </c>
      <c r="B42" s="40"/>
      <c r="C42" s="23"/>
      <c r="D42" s="23">
        <f>C40-D40</f>
        <v>1347</v>
      </c>
      <c r="E42" s="23"/>
    </row>
    <row r="44" ht="12">
      <c r="B44" s="24" t="s">
        <v>56</v>
      </c>
    </row>
  </sheetData>
  <sheetProtection selectLockedCells="1" selectUnlockedCells="1"/>
  <mergeCells count="8">
    <mergeCell ref="A1:E1"/>
    <mergeCell ref="A2:E2"/>
    <mergeCell ref="A3:E3"/>
    <mergeCell ref="A4:E4"/>
    <mergeCell ref="A5:E5"/>
    <mergeCell ref="A6:E6"/>
    <mergeCell ref="A7:E7"/>
    <mergeCell ref="B36:E36"/>
  </mergeCells>
  <printOptions/>
  <pageMargins left="1.025" right="0.34791666666666665" top="0.3" bottom="0.3"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F26"/>
  <sheetViews>
    <sheetView tabSelected="1" workbookViewId="0" topLeftCell="A1">
      <selection activeCell="C15" sqref="C15"/>
    </sheetView>
  </sheetViews>
  <sheetFormatPr defaultColWidth="12.57421875" defaultRowHeight="12.75"/>
  <cols>
    <col min="1" max="1" width="5.28125" style="4" customWidth="1"/>
    <col min="2" max="2" width="37.57421875" style="4" customWidth="1"/>
    <col min="3" max="4" width="13.140625" style="4" customWidth="1"/>
    <col min="5" max="5" width="13.00390625" style="4" customWidth="1"/>
    <col min="6" max="16384" width="11.57421875" style="4" customWidth="1"/>
  </cols>
  <sheetData>
    <row r="1" spans="1:5" ht="12.75">
      <c r="A1" s="2" t="s">
        <v>0</v>
      </c>
      <c r="B1" s="2"/>
      <c r="C1" s="2"/>
      <c r="D1" s="2"/>
      <c r="E1" s="2"/>
    </row>
    <row r="2" spans="1:5" ht="13.5">
      <c r="A2" s="2" t="s">
        <v>1</v>
      </c>
      <c r="B2" s="2"/>
      <c r="C2" s="2"/>
      <c r="D2" s="2"/>
      <c r="E2" s="2"/>
    </row>
    <row r="3" spans="1:5" ht="12.75">
      <c r="A3" s="2" t="s">
        <v>2</v>
      </c>
      <c r="B3" s="2"/>
      <c r="C3" s="2"/>
      <c r="D3" s="2"/>
      <c r="E3" s="2"/>
    </row>
    <row r="4" spans="1:5" ht="12.75">
      <c r="A4" s="2" t="s">
        <v>3</v>
      </c>
      <c r="B4" s="2"/>
      <c r="C4" s="2"/>
      <c r="D4" s="2"/>
      <c r="E4" s="2"/>
    </row>
    <row r="5" spans="1:5" ht="12.75">
      <c r="A5" s="2" t="s">
        <v>4</v>
      </c>
      <c r="B5" s="2"/>
      <c r="C5" s="2"/>
      <c r="D5" s="2"/>
      <c r="E5" s="2"/>
    </row>
    <row r="6" spans="1:5" ht="12">
      <c r="A6" s="2" t="s">
        <v>5</v>
      </c>
      <c r="B6" s="2"/>
      <c r="C6" s="2"/>
      <c r="D6" s="2"/>
      <c r="E6" s="2"/>
    </row>
    <row r="7" spans="1:5" ht="13.5">
      <c r="A7" s="2" t="s">
        <v>454</v>
      </c>
      <c r="B7" s="2"/>
      <c r="C7" s="2"/>
      <c r="D7" s="2"/>
      <c r="E7" s="2"/>
    </row>
    <row r="8" ht="12.75">
      <c r="A8" s="2"/>
    </row>
    <row r="9" spans="1:5" ht="12">
      <c r="A9" s="5" t="s">
        <v>7</v>
      </c>
      <c r="C9" s="4">
        <v>512.7</v>
      </c>
      <c r="E9"/>
    </row>
    <row r="10" ht="12.75">
      <c r="A10" s="5"/>
    </row>
    <row r="11" spans="1:6" ht="24.75">
      <c r="A11" s="7" t="s">
        <v>8</v>
      </c>
      <c r="B11" s="7" t="s">
        <v>9</v>
      </c>
      <c r="C11" s="7" t="s">
        <v>10</v>
      </c>
      <c r="D11" s="7" t="s">
        <v>11</v>
      </c>
      <c r="E11" s="7" t="s">
        <v>12</v>
      </c>
      <c r="F11" s="25"/>
    </row>
    <row r="12" spans="1:5" ht="12">
      <c r="A12" s="10">
        <v>1</v>
      </c>
      <c r="B12" s="15" t="s">
        <v>13</v>
      </c>
      <c r="C12" s="12">
        <v>22397</v>
      </c>
      <c r="D12" s="12">
        <v>19688</v>
      </c>
      <c r="E12" s="12">
        <f>SUM(E13:E16)</f>
        <v>6330</v>
      </c>
    </row>
    <row r="13" spans="1:5" ht="24">
      <c r="A13" s="13" t="s">
        <v>14</v>
      </c>
      <c r="B13" s="27" t="s">
        <v>455</v>
      </c>
      <c r="C13" s="15"/>
      <c r="D13" s="12"/>
      <c r="E13" s="15">
        <v>1593</v>
      </c>
    </row>
    <row r="14" spans="1:5" ht="24">
      <c r="A14" s="13" t="s">
        <v>18</v>
      </c>
      <c r="B14" s="27" t="s">
        <v>456</v>
      </c>
      <c r="C14" s="16"/>
      <c r="D14" s="12"/>
      <c r="E14" s="16">
        <v>1633</v>
      </c>
    </row>
    <row r="15" spans="1:5" ht="57.75">
      <c r="A15" s="13" t="s">
        <v>30</v>
      </c>
      <c r="B15" s="27" t="s">
        <v>457</v>
      </c>
      <c r="C15" s="16"/>
      <c r="D15" s="12"/>
      <c r="E15" s="16">
        <v>1845</v>
      </c>
    </row>
    <row r="16" spans="1:5" ht="57.75">
      <c r="A16" s="13" t="s">
        <v>32</v>
      </c>
      <c r="B16" s="27" t="s">
        <v>458</v>
      </c>
      <c r="C16" s="16"/>
      <c r="D16" s="12"/>
      <c r="E16" s="16">
        <v>1259</v>
      </c>
    </row>
    <row r="17" spans="1:5" ht="12">
      <c r="A17" s="10">
        <v>2</v>
      </c>
      <c r="B17" s="15" t="s">
        <v>38</v>
      </c>
      <c r="C17" s="12">
        <v>13765</v>
      </c>
      <c r="D17" s="12">
        <v>12049</v>
      </c>
      <c r="E17" s="12">
        <f>E18</f>
        <v>65797</v>
      </c>
    </row>
    <row r="18" spans="1:5" ht="92.25">
      <c r="A18" s="10"/>
      <c r="B18" s="27" t="s">
        <v>459</v>
      </c>
      <c r="C18" s="18"/>
      <c r="D18" s="12"/>
      <c r="E18" s="18">
        <v>65797</v>
      </c>
    </row>
    <row r="19" spans="1:5" ht="12">
      <c r="A19" s="10">
        <v>3</v>
      </c>
      <c r="B19" s="15" t="s">
        <v>50</v>
      </c>
      <c r="C19" s="12">
        <v>6753</v>
      </c>
      <c r="D19" s="12">
        <v>5958</v>
      </c>
      <c r="E19" s="12">
        <v>6753</v>
      </c>
    </row>
    <row r="20" spans="1:5" ht="57.75" customHeight="1">
      <c r="A20" s="10"/>
      <c r="B20" s="28" t="s">
        <v>51</v>
      </c>
      <c r="C20" s="28"/>
      <c r="D20" s="28"/>
      <c r="E20" s="28"/>
    </row>
    <row r="21" spans="1:5" ht="12">
      <c r="A21" s="10">
        <v>4</v>
      </c>
      <c r="B21" s="29" t="s">
        <v>53</v>
      </c>
      <c r="C21" s="12">
        <v>8720</v>
      </c>
      <c r="D21" s="12">
        <v>7550</v>
      </c>
      <c r="E21" s="12">
        <v>8720</v>
      </c>
    </row>
    <row r="22" spans="1:5" ht="12">
      <c r="A22" s="15"/>
      <c r="B22" s="15" t="s">
        <v>54</v>
      </c>
      <c r="C22" s="12">
        <f>C12+C17+C19+C21</f>
        <v>51635</v>
      </c>
      <c r="D22" s="12">
        <f>D12+D17+D19+D21</f>
        <v>45245</v>
      </c>
      <c r="E22" s="12">
        <f>E12+E17+E19+E21</f>
        <v>87600</v>
      </c>
    </row>
    <row r="23" spans="1:5" ht="12.75">
      <c r="A23" s="21"/>
      <c r="B23" s="21"/>
      <c r="C23" s="31"/>
      <c r="D23" s="31"/>
      <c r="E23" s="31"/>
    </row>
    <row r="24" spans="1:5" ht="12">
      <c r="A24" s="4" t="s">
        <v>55</v>
      </c>
      <c r="C24" s="23"/>
      <c r="D24" s="23">
        <f>C22-D22</f>
        <v>6390</v>
      </c>
      <c r="E24" s="23"/>
    </row>
    <row r="26" ht="13.5">
      <c r="B26" s="4" t="s">
        <v>56</v>
      </c>
    </row>
  </sheetData>
  <sheetProtection selectLockedCells="1" selectUnlockedCells="1"/>
  <mergeCells count="8">
    <mergeCell ref="A1:E1"/>
    <mergeCell ref="A2:E2"/>
    <mergeCell ref="A3:E3"/>
    <mergeCell ref="A4:E4"/>
    <mergeCell ref="A5:E5"/>
    <mergeCell ref="A6:E6"/>
    <mergeCell ref="A7:E7"/>
    <mergeCell ref="B20:E20"/>
  </mergeCells>
  <printOptions/>
  <pageMargins left="1.025" right="0.34791666666666665" top="0.3" bottom="0.3"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12.57421875" defaultRowHeight="12.75"/>
  <cols>
    <col min="1" max="1" width="5.28125" style="4" customWidth="1"/>
    <col min="2" max="2" width="45.7109375" style="24" customWidth="1"/>
    <col min="3" max="3" width="12.57421875" style="4" customWidth="1"/>
    <col min="4" max="4" width="12.140625" style="4" customWidth="1"/>
    <col min="5" max="5" width="12.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77</v>
      </c>
      <c r="B7" s="2"/>
      <c r="C7" s="2"/>
      <c r="D7" s="2"/>
      <c r="E7" s="2"/>
    </row>
    <row r="8" ht="12">
      <c r="A8" s="2"/>
    </row>
    <row r="9" spans="1:3" ht="12">
      <c r="A9" s="5" t="s">
        <v>7</v>
      </c>
      <c r="C9" s="5">
        <v>1266.9</v>
      </c>
    </row>
    <row r="10" ht="12">
      <c r="A10" s="5"/>
    </row>
    <row r="11" spans="1:6" ht="24">
      <c r="A11" s="7" t="s">
        <v>8</v>
      </c>
      <c r="B11" s="7" t="s">
        <v>9</v>
      </c>
      <c r="C11" s="7" t="s">
        <v>10</v>
      </c>
      <c r="D11" s="7" t="s">
        <v>11</v>
      </c>
      <c r="E11" s="7" t="s">
        <v>12</v>
      </c>
      <c r="F11" s="25"/>
    </row>
    <row r="12" spans="1:5" ht="12">
      <c r="A12" s="10">
        <v>1</v>
      </c>
      <c r="B12" s="26" t="s">
        <v>13</v>
      </c>
      <c r="C12" s="12">
        <v>57583</v>
      </c>
      <c r="D12" s="12">
        <v>57890</v>
      </c>
      <c r="E12" s="12">
        <f>SUM(E13:E24)</f>
        <v>103041</v>
      </c>
    </row>
    <row r="13" spans="1:5" ht="57.75">
      <c r="A13" s="13" t="s">
        <v>14</v>
      </c>
      <c r="B13" s="27" t="s">
        <v>78</v>
      </c>
      <c r="C13" s="15"/>
      <c r="D13" s="12"/>
      <c r="E13" s="15">
        <v>4387</v>
      </c>
    </row>
    <row r="14" spans="1:5" ht="69.75">
      <c r="A14" s="13" t="s">
        <v>16</v>
      </c>
      <c r="B14" s="27" t="s">
        <v>79</v>
      </c>
      <c r="C14" s="16"/>
      <c r="D14" s="12"/>
      <c r="E14" s="16">
        <v>4850</v>
      </c>
    </row>
    <row r="15" spans="1:5" ht="69.75">
      <c r="A15" s="13" t="s">
        <v>18</v>
      </c>
      <c r="B15" s="27" t="s">
        <v>80</v>
      </c>
      <c r="C15" s="16"/>
      <c r="D15" s="12"/>
      <c r="E15" s="16">
        <v>4728</v>
      </c>
    </row>
    <row r="16" spans="1:5" ht="69.75">
      <c r="A16" s="13" t="s">
        <v>20</v>
      </c>
      <c r="B16" s="27" t="s">
        <v>81</v>
      </c>
      <c r="C16" s="16"/>
      <c r="D16" s="12"/>
      <c r="E16" s="16">
        <v>14287</v>
      </c>
    </row>
    <row r="17" spans="1:5" ht="69.75">
      <c r="A17" s="13" t="s">
        <v>22</v>
      </c>
      <c r="B17" s="27" t="s">
        <v>82</v>
      </c>
      <c r="C17" s="16"/>
      <c r="D17" s="12"/>
      <c r="E17" s="16">
        <v>6192</v>
      </c>
    </row>
    <row r="18" spans="1:5" ht="92.25">
      <c r="A18" s="13" t="s">
        <v>24</v>
      </c>
      <c r="B18" s="27" t="s">
        <v>83</v>
      </c>
      <c r="C18" s="18"/>
      <c r="D18" s="12"/>
      <c r="E18" s="18">
        <v>5054</v>
      </c>
    </row>
    <row r="19" spans="1:5" ht="46.5">
      <c r="A19" s="13" t="s">
        <v>26</v>
      </c>
      <c r="B19" s="27" t="s">
        <v>84</v>
      </c>
      <c r="C19" s="16"/>
      <c r="D19" s="12"/>
      <c r="E19" s="16">
        <v>37505</v>
      </c>
    </row>
    <row r="20" spans="1:5" ht="81">
      <c r="A20" s="13" t="s">
        <v>28</v>
      </c>
      <c r="B20" s="27" t="s">
        <v>85</v>
      </c>
      <c r="C20" s="16"/>
      <c r="D20" s="12"/>
      <c r="E20" s="16">
        <v>8302</v>
      </c>
    </row>
    <row r="21" spans="1:5" ht="57.75">
      <c r="A21" s="13" t="s">
        <v>30</v>
      </c>
      <c r="B21" s="27" t="s">
        <v>86</v>
      </c>
      <c r="C21" s="16"/>
      <c r="D21" s="12"/>
      <c r="E21" s="16">
        <v>6215</v>
      </c>
    </row>
    <row r="22" spans="1:5" ht="46.5">
      <c r="A22" s="13" t="s">
        <v>32</v>
      </c>
      <c r="B22" s="27" t="s">
        <v>87</v>
      </c>
      <c r="C22" s="16"/>
      <c r="D22" s="12"/>
      <c r="E22" s="16">
        <v>2075</v>
      </c>
    </row>
    <row r="23" spans="1:5" ht="57.75">
      <c r="A23" s="13" t="s">
        <v>34</v>
      </c>
      <c r="B23" s="27" t="s">
        <v>88</v>
      </c>
      <c r="C23" s="16"/>
      <c r="D23" s="12"/>
      <c r="E23" s="16">
        <v>5888</v>
      </c>
    </row>
    <row r="24" spans="1:5" ht="69.75">
      <c r="A24" s="13" t="s">
        <v>36</v>
      </c>
      <c r="B24" s="27" t="s">
        <v>89</v>
      </c>
      <c r="C24" s="16"/>
      <c r="D24" s="12"/>
      <c r="E24" s="16">
        <v>3558</v>
      </c>
    </row>
    <row r="25" spans="1:5" ht="12">
      <c r="A25" s="10">
        <v>2</v>
      </c>
      <c r="B25" s="26" t="s">
        <v>38</v>
      </c>
      <c r="C25" s="12">
        <v>35415</v>
      </c>
      <c r="D25" s="12">
        <v>35570</v>
      </c>
      <c r="E25" s="12">
        <f>E26+E27+E28+E29+E30+E31+E32+E33+E34+E35+E36</f>
        <v>98525</v>
      </c>
    </row>
    <row r="26" spans="1:5" ht="12">
      <c r="A26" s="10"/>
      <c r="B26" s="27" t="s">
        <v>68</v>
      </c>
      <c r="C26" s="17"/>
      <c r="D26" s="12"/>
      <c r="E26" s="17">
        <v>3813</v>
      </c>
    </row>
    <row r="27" spans="1:5" ht="69.75">
      <c r="A27" s="10"/>
      <c r="B27" s="27" t="s">
        <v>90</v>
      </c>
      <c r="C27" s="16"/>
      <c r="D27" s="12"/>
      <c r="E27" s="16">
        <v>62727</v>
      </c>
    </row>
    <row r="28" spans="1:5" ht="57.75">
      <c r="A28" s="10"/>
      <c r="B28" s="27" t="s">
        <v>91</v>
      </c>
      <c r="C28" s="16"/>
      <c r="D28" s="12"/>
      <c r="E28" s="16">
        <v>3067</v>
      </c>
    </row>
    <row r="29" spans="1:5" ht="46.5">
      <c r="A29" s="10"/>
      <c r="B29" s="27" t="s">
        <v>92</v>
      </c>
      <c r="C29" s="16"/>
      <c r="D29" s="12"/>
      <c r="E29" s="16">
        <v>8769</v>
      </c>
    </row>
    <row r="30" spans="1:5" ht="24">
      <c r="A30" s="10"/>
      <c r="B30" s="27" t="s">
        <v>44</v>
      </c>
      <c r="C30" s="16"/>
      <c r="D30" s="12"/>
      <c r="E30" s="16">
        <v>1157</v>
      </c>
    </row>
    <row r="31" spans="1:5" ht="81">
      <c r="A31" s="10"/>
      <c r="B31" s="27" t="s">
        <v>93</v>
      </c>
      <c r="C31" s="16"/>
      <c r="D31" s="12"/>
      <c r="E31" s="16">
        <v>11108</v>
      </c>
    </row>
    <row r="32" spans="1:5" ht="12">
      <c r="A32" s="10"/>
      <c r="B32" s="27" t="s">
        <v>94</v>
      </c>
      <c r="C32" s="16"/>
      <c r="D32" s="12"/>
      <c r="E32" s="16">
        <v>1666</v>
      </c>
    </row>
    <row r="33" spans="1:5" ht="24">
      <c r="A33" s="10"/>
      <c r="B33" s="27" t="s">
        <v>95</v>
      </c>
      <c r="C33" s="16"/>
      <c r="D33" s="12"/>
      <c r="E33" s="16">
        <v>1154</v>
      </c>
    </row>
    <row r="34" spans="1:5" ht="46.5">
      <c r="A34" s="10"/>
      <c r="B34" s="27" t="s">
        <v>96</v>
      </c>
      <c r="C34" s="16"/>
      <c r="D34" s="12"/>
      <c r="E34" s="16">
        <v>2258</v>
      </c>
    </row>
    <row r="35" spans="1:5" ht="24">
      <c r="A35" s="10"/>
      <c r="B35" s="27" t="s">
        <v>97</v>
      </c>
      <c r="C35" s="16"/>
      <c r="D35" s="12"/>
      <c r="E35" s="16">
        <v>1002</v>
      </c>
    </row>
    <row r="36" spans="1:5" ht="35.25">
      <c r="A36" s="10"/>
      <c r="B36" s="27" t="s">
        <v>98</v>
      </c>
      <c r="C36" s="16">
        <v>1804</v>
      </c>
      <c r="D36" s="12"/>
      <c r="E36" s="16">
        <v>1804</v>
      </c>
    </row>
    <row r="37" spans="1:5" ht="12">
      <c r="A37" s="10">
        <v>3</v>
      </c>
      <c r="B37" s="26" t="s">
        <v>50</v>
      </c>
      <c r="C37" s="12">
        <v>17383</v>
      </c>
      <c r="D37" s="12">
        <v>17451</v>
      </c>
      <c r="E37" s="12">
        <v>17383</v>
      </c>
    </row>
    <row r="38" spans="1:5" ht="57.75" customHeight="1">
      <c r="A38" s="10"/>
      <c r="B38" s="28" t="s">
        <v>51</v>
      </c>
      <c r="C38" s="28"/>
      <c r="D38" s="28"/>
      <c r="E38" s="28"/>
    </row>
    <row r="39" spans="1:5" ht="12">
      <c r="A39" s="10">
        <v>4</v>
      </c>
      <c r="B39" s="29" t="s">
        <v>52</v>
      </c>
      <c r="C39" s="15">
        <v>2835</v>
      </c>
      <c r="D39" s="15">
        <v>2792</v>
      </c>
      <c r="E39" s="15">
        <v>2835</v>
      </c>
    </row>
    <row r="40" spans="1:5" ht="12">
      <c r="A40" s="10">
        <v>5</v>
      </c>
      <c r="B40" s="29" t="s">
        <v>53</v>
      </c>
      <c r="C40" s="15">
        <v>22418</v>
      </c>
      <c r="D40" s="15">
        <v>22458</v>
      </c>
      <c r="E40" s="15">
        <v>22418</v>
      </c>
    </row>
    <row r="41" spans="1:5" ht="12">
      <c r="A41" s="15"/>
      <c r="B41" s="26" t="s">
        <v>54</v>
      </c>
      <c r="C41" s="12">
        <f>C12+C25+C37+C39+C40</f>
        <v>135634</v>
      </c>
      <c r="D41" s="12">
        <f>D12+D25+D37+D39+D40</f>
        <v>136161</v>
      </c>
      <c r="E41" s="12">
        <f>E12+E25+E37+E39+E40</f>
        <v>244202</v>
      </c>
    </row>
    <row r="42" spans="1:5" ht="12">
      <c r="A42" s="21"/>
      <c r="B42" s="30"/>
      <c r="C42" s="31"/>
      <c r="D42" s="31"/>
      <c r="E42" s="31"/>
    </row>
    <row r="43" spans="1:5" ht="12">
      <c r="A43" s="4" t="s">
        <v>55</v>
      </c>
      <c r="C43" s="23"/>
      <c r="D43" s="23">
        <f>C41-D41</f>
        <v>-527</v>
      </c>
      <c r="E43" s="23"/>
    </row>
    <row r="45" ht="12">
      <c r="B45" s="24" t="s">
        <v>56</v>
      </c>
    </row>
  </sheetData>
  <sheetProtection selectLockedCells="1" selectUnlockedCells="1"/>
  <mergeCells count="8">
    <mergeCell ref="A1:E1"/>
    <mergeCell ref="A2:E2"/>
    <mergeCell ref="A3:E3"/>
    <mergeCell ref="A4:E4"/>
    <mergeCell ref="A5:E5"/>
    <mergeCell ref="A6:E6"/>
    <mergeCell ref="A7:E7"/>
    <mergeCell ref="B38:E38"/>
  </mergeCells>
  <printOptions/>
  <pageMargins left="1.025" right="0.34791666666666665" top="0.3" bottom="0.3"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12.57421875" defaultRowHeight="12.75"/>
  <cols>
    <col min="1" max="1" width="5.28125" style="4" customWidth="1"/>
    <col min="2" max="2" width="37.140625" style="4" customWidth="1"/>
    <col min="3" max="4" width="13.140625" style="4" customWidth="1"/>
    <col min="5" max="5" width="13.00390625" style="4" customWidth="1"/>
    <col min="6" max="16384" width="11.57421875" style="4" customWidth="1"/>
  </cols>
  <sheetData>
    <row r="1" spans="1:5" ht="12.75">
      <c r="A1" s="2" t="s">
        <v>0</v>
      </c>
      <c r="B1" s="2"/>
      <c r="C1" s="2"/>
      <c r="D1" s="2"/>
      <c r="E1" s="2"/>
    </row>
    <row r="2" spans="1:5" ht="13.5">
      <c r="A2" s="2" t="s">
        <v>1</v>
      </c>
      <c r="B2" s="2"/>
      <c r="C2" s="2"/>
      <c r="D2" s="2"/>
      <c r="E2" s="2"/>
    </row>
    <row r="3" spans="1:5" ht="12.75">
      <c r="A3" s="2" t="s">
        <v>2</v>
      </c>
      <c r="B3" s="2"/>
      <c r="C3" s="2"/>
      <c r="D3" s="2"/>
      <c r="E3" s="2"/>
    </row>
    <row r="4" spans="1:5" ht="12.75">
      <c r="A4" s="2" t="s">
        <v>3</v>
      </c>
      <c r="B4" s="2"/>
      <c r="C4" s="2"/>
      <c r="D4" s="2"/>
      <c r="E4" s="2"/>
    </row>
    <row r="5" spans="1:5" ht="12.75">
      <c r="A5" s="2" t="s">
        <v>4</v>
      </c>
      <c r="B5" s="2"/>
      <c r="C5" s="2"/>
      <c r="D5" s="2"/>
      <c r="E5" s="2"/>
    </row>
    <row r="6" spans="1:5" ht="12">
      <c r="A6" s="2" t="s">
        <v>5</v>
      </c>
      <c r="B6" s="2"/>
      <c r="C6" s="2"/>
      <c r="D6" s="2"/>
      <c r="E6" s="2"/>
    </row>
    <row r="7" spans="1:5" ht="13.5">
      <c r="A7" s="2" t="s">
        <v>99</v>
      </c>
      <c r="B7" s="2"/>
      <c r="C7" s="2"/>
      <c r="D7" s="2"/>
      <c r="E7" s="2"/>
    </row>
    <row r="8" ht="12.75">
      <c r="A8" s="2"/>
    </row>
    <row r="9" spans="1:3" ht="13.5">
      <c r="A9" s="5" t="s">
        <v>7</v>
      </c>
      <c r="C9" s="5">
        <v>277.3</v>
      </c>
    </row>
    <row r="10" ht="12.75">
      <c r="A10" s="5"/>
    </row>
    <row r="11" spans="1:6" ht="24.75">
      <c r="A11" s="7" t="s">
        <v>8</v>
      </c>
      <c r="B11" s="7" t="s">
        <v>9</v>
      </c>
      <c r="C11" s="7" t="s">
        <v>10</v>
      </c>
      <c r="D11" s="7" t="s">
        <v>11</v>
      </c>
      <c r="E11" s="7" t="s">
        <v>12</v>
      </c>
      <c r="F11" s="25"/>
    </row>
    <row r="12" spans="1:5" ht="12">
      <c r="A12" s="10">
        <v>1</v>
      </c>
      <c r="B12" s="15" t="s">
        <v>13</v>
      </c>
      <c r="C12" s="12">
        <v>4625</v>
      </c>
      <c r="D12" s="12">
        <v>3960</v>
      </c>
      <c r="E12" s="12">
        <f>E13</f>
        <v>5466</v>
      </c>
    </row>
    <row r="13" spans="1:5" ht="46.5">
      <c r="A13" s="10"/>
      <c r="B13" s="27" t="s">
        <v>100</v>
      </c>
      <c r="C13" s="16"/>
      <c r="D13" s="12"/>
      <c r="E13" s="12">
        <v>5466</v>
      </c>
    </row>
    <row r="14" spans="1:5" ht="12">
      <c r="A14" s="10">
        <v>2</v>
      </c>
      <c r="B14" s="15" t="s">
        <v>38</v>
      </c>
      <c r="C14" s="12">
        <v>3138</v>
      </c>
      <c r="D14" s="12">
        <v>2688</v>
      </c>
      <c r="E14" s="12">
        <f>E15</f>
        <v>13002</v>
      </c>
    </row>
    <row r="15" spans="1:5" ht="57.75">
      <c r="A15" s="10"/>
      <c r="B15" s="27" t="s">
        <v>101</v>
      </c>
      <c r="C15" s="16"/>
      <c r="D15" s="12"/>
      <c r="E15" s="16">
        <v>13002</v>
      </c>
    </row>
    <row r="16" spans="1:5" ht="12">
      <c r="A16" s="10">
        <v>3</v>
      </c>
      <c r="B16" s="15" t="s">
        <v>50</v>
      </c>
      <c r="C16" s="12">
        <v>934</v>
      </c>
      <c r="D16" s="12">
        <v>803</v>
      </c>
      <c r="E16" s="12">
        <v>934</v>
      </c>
    </row>
    <row r="17" spans="1:5" ht="57.75" customHeight="1">
      <c r="A17" s="10"/>
      <c r="B17" s="28" t="s">
        <v>51</v>
      </c>
      <c r="C17" s="28"/>
      <c r="D17" s="28"/>
      <c r="E17" s="28"/>
    </row>
    <row r="18" spans="1:5" ht="12">
      <c r="A18" s="10">
        <v>4</v>
      </c>
      <c r="B18" s="29" t="s">
        <v>52</v>
      </c>
      <c r="C18" s="15">
        <v>0</v>
      </c>
      <c r="D18" s="15">
        <v>0</v>
      </c>
      <c r="E18" s="15">
        <v>0</v>
      </c>
    </row>
    <row r="19" spans="1:5" ht="12">
      <c r="A19" s="10">
        <v>5</v>
      </c>
      <c r="B19" s="29" t="s">
        <v>53</v>
      </c>
      <c r="C19" s="15">
        <v>1786</v>
      </c>
      <c r="D19" s="15">
        <v>1529</v>
      </c>
      <c r="E19" s="15">
        <v>1786</v>
      </c>
    </row>
    <row r="20" spans="1:5" ht="12">
      <c r="A20" s="15"/>
      <c r="B20" s="15" t="s">
        <v>54</v>
      </c>
      <c r="C20" s="12">
        <f>C12+C14+C16+C18+C19</f>
        <v>10483</v>
      </c>
      <c r="D20" s="12">
        <f>D12+D14+D16+D18+D19</f>
        <v>8980</v>
      </c>
      <c r="E20" s="12">
        <f>E12+E14+E16+E18+E19</f>
        <v>21188</v>
      </c>
    </row>
    <row r="21" spans="1:5" ht="12.75">
      <c r="A21" s="21"/>
      <c r="B21" s="21"/>
      <c r="C21" s="31"/>
      <c r="D21" s="31"/>
      <c r="E21" s="31"/>
    </row>
    <row r="22" spans="1:5" ht="12">
      <c r="A22" s="4" t="s">
        <v>55</v>
      </c>
      <c r="C22" s="23"/>
      <c r="D22" s="23">
        <f>C20-D20</f>
        <v>1503</v>
      </c>
      <c r="E22" s="23"/>
    </row>
    <row r="24" ht="13.5">
      <c r="B24" s="4" t="s">
        <v>56</v>
      </c>
    </row>
  </sheetData>
  <sheetProtection selectLockedCells="1" selectUnlockedCells="1"/>
  <mergeCells count="8">
    <mergeCell ref="A1:E1"/>
    <mergeCell ref="A2:E2"/>
    <mergeCell ref="A3:E3"/>
    <mergeCell ref="A4:E4"/>
    <mergeCell ref="A5:E5"/>
    <mergeCell ref="A6:E6"/>
    <mergeCell ref="A7:E7"/>
    <mergeCell ref="B17:E17"/>
  </mergeCells>
  <printOptions/>
  <pageMargins left="1.025" right="0.34791666666666665"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12.57421875" defaultRowHeight="12.75"/>
  <cols>
    <col min="1" max="1" width="5.28125" style="4" customWidth="1"/>
    <col min="2" max="2" width="43.85156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102</v>
      </c>
      <c r="B7" s="2"/>
      <c r="C7" s="2"/>
      <c r="D7" s="2"/>
      <c r="E7" s="2"/>
    </row>
    <row r="8" ht="12">
      <c r="A8" s="2"/>
    </row>
    <row r="9" spans="1:3" ht="12">
      <c r="A9" s="5" t="s">
        <v>7</v>
      </c>
      <c r="C9" s="5">
        <v>4774</v>
      </c>
    </row>
    <row r="10" ht="12">
      <c r="A10" s="5"/>
    </row>
    <row r="11" spans="1:6" ht="24">
      <c r="A11" s="7" t="s">
        <v>8</v>
      </c>
      <c r="B11" s="7" t="s">
        <v>9</v>
      </c>
      <c r="C11" s="7" t="s">
        <v>10</v>
      </c>
      <c r="D11" s="7" t="s">
        <v>11</v>
      </c>
      <c r="E11" s="7" t="s">
        <v>12</v>
      </c>
      <c r="F11" s="25"/>
    </row>
    <row r="12" spans="1:5" ht="12">
      <c r="A12" s="10">
        <v>1</v>
      </c>
      <c r="B12" s="26" t="s">
        <v>13</v>
      </c>
      <c r="C12" s="12">
        <v>217156</v>
      </c>
      <c r="D12" s="12">
        <v>220562</v>
      </c>
      <c r="E12" s="12">
        <f>SUM(E13:E24)</f>
        <v>240845</v>
      </c>
    </row>
    <row r="13" spans="1:5" ht="115.5">
      <c r="A13" s="13" t="s">
        <v>14</v>
      </c>
      <c r="B13" s="27" t="s">
        <v>103</v>
      </c>
      <c r="C13" s="15"/>
      <c r="D13" s="12"/>
      <c r="E13" s="15">
        <v>17890</v>
      </c>
    </row>
    <row r="14" spans="1:5" ht="138">
      <c r="A14" s="13" t="s">
        <v>16</v>
      </c>
      <c r="B14" s="27" t="s">
        <v>104</v>
      </c>
      <c r="C14" s="16"/>
      <c r="D14" s="12"/>
      <c r="E14" s="16">
        <v>17859</v>
      </c>
    </row>
    <row r="15" spans="1:5" ht="104.25">
      <c r="A15" s="13" t="s">
        <v>18</v>
      </c>
      <c r="B15" s="27" t="s">
        <v>105</v>
      </c>
      <c r="C15" s="16"/>
      <c r="D15" s="12"/>
      <c r="E15" s="16">
        <v>10694</v>
      </c>
    </row>
    <row r="16" spans="1:5" ht="69.75">
      <c r="A16" s="13" t="s">
        <v>20</v>
      </c>
      <c r="B16" s="27" t="s">
        <v>106</v>
      </c>
      <c r="C16" s="16"/>
      <c r="D16" s="12"/>
      <c r="E16" s="16">
        <v>4673</v>
      </c>
    </row>
    <row r="17" spans="1:5" ht="69.75">
      <c r="A17" s="13" t="s">
        <v>22</v>
      </c>
      <c r="B17" s="27" t="s">
        <v>107</v>
      </c>
      <c r="C17" s="16"/>
      <c r="D17" s="12"/>
      <c r="E17" s="16">
        <v>6695</v>
      </c>
    </row>
    <row r="18" spans="1:5" ht="92.25">
      <c r="A18" s="13" t="s">
        <v>24</v>
      </c>
      <c r="B18" s="27" t="s">
        <v>108</v>
      </c>
      <c r="C18" s="16"/>
      <c r="D18" s="12"/>
      <c r="E18" s="16">
        <v>7134</v>
      </c>
    </row>
    <row r="19" spans="1:5" ht="69.75">
      <c r="A19" s="13" t="s">
        <v>26</v>
      </c>
      <c r="B19" s="27" t="s">
        <v>27</v>
      </c>
      <c r="C19" s="16"/>
      <c r="D19" s="12"/>
      <c r="E19" s="16">
        <v>85492</v>
      </c>
    </row>
    <row r="20" spans="1:5" ht="57.75">
      <c r="A20" s="13" t="s">
        <v>28</v>
      </c>
      <c r="B20" s="27" t="s">
        <v>109</v>
      </c>
      <c r="C20" s="16"/>
      <c r="D20" s="12"/>
      <c r="E20" s="16">
        <v>16291</v>
      </c>
    </row>
    <row r="21" spans="1:5" ht="46.5">
      <c r="A21" s="13" t="s">
        <v>30</v>
      </c>
      <c r="B21" s="27" t="s">
        <v>110</v>
      </c>
      <c r="C21" s="16"/>
      <c r="D21" s="12"/>
      <c r="E21" s="16">
        <v>7435</v>
      </c>
    </row>
    <row r="22" spans="1:5" ht="69.75">
      <c r="A22" s="13" t="s">
        <v>32</v>
      </c>
      <c r="B22" s="27" t="s">
        <v>111</v>
      </c>
      <c r="C22" s="16"/>
      <c r="D22" s="12"/>
      <c r="E22" s="16">
        <v>21536</v>
      </c>
    </row>
    <row r="23" spans="1:5" ht="81">
      <c r="A23" s="13" t="s">
        <v>34</v>
      </c>
      <c r="B23" s="27" t="s">
        <v>112</v>
      </c>
      <c r="C23" s="16"/>
      <c r="D23" s="12"/>
      <c r="E23" s="16">
        <v>12573</v>
      </c>
    </row>
    <row r="24" spans="1:5" ht="138">
      <c r="A24" s="13" t="s">
        <v>36</v>
      </c>
      <c r="B24" s="27" t="s">
        <v>113</v>
      </c>
      <c r="C24" s="16"/>
      <c r="D24" s="12"/>
      <c r="E24" s="16">
        <v>32573</v>
      </c>
    </row>
    <row r="25" spans="1:5" ht="12">
      <c r="A25" s="10">
        <v>2</v>
      </c>
      <c r="B25" s="26" t="s">
        <v>38</v>
      </c>
      <c r="C25" s="12">
        <v>133645</v>
      </c>
      <c r="D25" s="12">
        <v>135613</v>
      </c>
      <c r="E25" s="12">
        <f>E26+E27+E28+E29+E30+E31+E32+E33+E34+E35+E36+E37</f>
        <v>115658</v>
      </c>
    </row>
    <row r="26" spans="1:5" ht="35.25">
      <c r="A26" s="10"/>
      <c r="B26" s="27" t="s">
        <v>114</v>
      </c>
      <c r="C26" s="17"/>
      <c r="D26" s="12"/>
      <c r="E26" s="17">
        <v>3479</v>
      </c>
    </row>
    <row r="27" spans="1:5" ht="46.5">
      <c r="A27" s="10"/>
      <c r="B27" s="27" t="s">
        <v>115</v>
      </c>
      <c r="C27" s="16"/>
      <c r="D27" s="12"/>
      <c r="E27" s="16">
        <v>6945</v>
      </c>
    </row>
    <row r="28" spans="1:5" ht="24">
      <c r="A28" s="10"/>
      <c r="B28" s="27" t="s">
        <v>116</v>
      </c>
      <c r="C28" s="16"/>
      <c r="D28" s="12"/>
      <c r="E28" s="16">
        <v>4332</v>
      </c>
    </row>
    <row r="29" spans="1:5" ht="69.75">
      <c r="A29" s="10"/>
      <c r="B29" s="27" t="s">
        <v>117</v>
      </c>
      <c r="C29" s="16"/>
      <c r="D29" s="12"/>
      <c r="E29" s="16">
        <v>11009</v>
      </c>
    </row>
    <row r="30" spans="1:5" ht="92.25">
      <c r="A30" s="10"/>
      <c r="B30" s="27" t="s">
        <v>118</v>
      </c>
      <c r="C30" s="16"/>
      <c r="D30" s="12"/>
      <c r="E30" s="16">
        <v>8705</v>
      </c>
    </row>
    <row r="31" spans="1:5" ht="35.25">
      <c r="A31" s="10"/>
      <c r="B31" s="27" t="s">
        <v>119</v>
      </c>
      <c r="C31" s="16"/>
      <c r="D31" s="12"/>
      <c r="E31" s="16">
        <v>6496</v>
      </c>
    </row>
    <row r="32" spans="1:5" ht="69.75">
      <c r="A32" s="10"/>
      <c r="B32" s="27" t="s">
        <v>120</v>
      </c>
      <c r="C32" s="16"/>
      <c r="D32" s="12"/>
      <c r="E32" s="16">
        <v>17581</v>
      </c>
    </row>
    <row r="33" spans="1:5" ht="24">
      <c r="A33" s="10"/>
      <c r="B33" s="27" t="s">
        <v>121</v>
      </c>
      <c r="C33" s="16"/>
      <c r="D33" s="12"/>
      <c r="E33" s="16">
        <v>6105</v>
      </c>
    </row>
    <row r="34" spans="1:5" ht="126.75">
      <c r="A34" s="10"/>
      <c r="B34" s="27" t="s">
        <v>122</v>
      </c>
      <c r="C34" s="16"/>
      <c r="D34" s="12"/>
      <c r="E34" s="16">
        <v>28774</v>
      </c>
    </row>
    <row r="35" spans="1:5" ht="92.25">
      <c r="A35" s="10"/>
      <c r="B35" s="27" t="s">
        <v>123</v>
      </c>
      <c r="C35" s="16"/>
      <c r="D35" s="12"/>
      <c r="E35" s="16">
        <v>11746</v>
      </c>
    </row>
    <row r="36" spans="1:5" ht="57.75">
      <c r="A36" s="10"/>
      <c r="B36" s="27" t="s">
        <v>124</v>
      </c>
      <c r="C36" s="16"/>
      <c r="D36" s="12"/>
      <c r="E36" s="16">
        <v>6465</v>
      </c>
    </row>
    <row r="37" spans="1:5" ht="24">
      <c r="A37" s="10"/>
      <c r="B37" s="27" t="s">
        <v>125</v>
      </c>
      <c r="C37" s="16"/>
      <c r="D37" s="12"/>
      <c r="E37" s="16">
        <v>4021</v>
      </c>
    </row>
    <row r="38" spans="1:5" ht="12">
      <c r="A38" s="10">
        <v>3</v>
      </c>
      <c r="B38" s="26" t="s">
        <v>50</v>
      </c>
      <c r="C38" s="12">
        <v>65614</v>
      </c>
      <c r="D38" s="12">
        <v>66635</v>
      </c>
      <c r="E38" s="12">
        <v>65614</v>
      </c>
    </row>
    <row r="39" spans="1:5" ht="57.75" customHeight="1">
      <c r="A39" s="10"/>
      <c r="B39" s="28" t="s">
        <v>51</v>
      </c>
      <c r="C39" s="28"/>
      <c r="D39" s="28"/>
      <c r="E39" s="28"/>
    </row>
    <row r="40" spans="1:5" ht="12">
      <c r="A40" s="10">
        <v>4</v>
      </c>
      <c r="B40" s="29" t="s">
        <v>52</v>
      </c>
      <c r="C40" s="12">
        <v>10696</v>
      </c>
      <c r="D40" s="12">
        <v>10734</v>
      </c>
      <c r="E40" s="12">
        <v>10696</v>
      </c>
    </row>
    <row r="41" spans="1:5" ht="12">
      <c r="A41" s="10">
        <v>5</v>
      </c>
      <c r="B41" s="29" t="s">
        <v>53</v>
      </c>
      <c r="C41" s="12">
        <v>84553</v>
      </c>
      <c r="D41" s="12">
        <v>85752</v>
      </c>
      <c r="E41" s="12">
        <v>84553</v>
      </c>
    </row>
    <row r="42" spans="1:5" ht="12">
      <c r="A42" s="10">
        <v>6</v>
      </c>
      <c r="B42" s="29" t="s">
        <v>126</v>
      </c>
      <c r="C42" s="12">
        <v>5252</v>
      </c>
      <c r="D42" s="12">
        <v>5282</v>
      </c>
      <c r="E42" s="12">
        <v>5252</v>
      </c>
    </row>
    <row r="43" spans="1:5" ht="12">
      <c r="A43" s="15"/>
      <c r="B43" s="26" t="s">
        <v>54</v>
      </c>
      <c r="C43" s="12">
        <f>C12+C25+C38+C40+C41+C42</f>
        <v>516916</v>
      </c>
      <c r="D43" s="12">
        <f>D12+D25+D38+D40+D41+D42</f>
        <v>524578</v>
      </c>
      <c r="E43" s="12">
        <f>E12+E25+E38+E40+E41+E42</f>
        <v>522618</v>
      </c>
    </row>
    <row r="44" spans="1:5" ht="12">
      <c r="A44" s="21"/>
      <c r="B44" s="30"/>
      <c r="C44" s="21"/>
      <c r="D44" s="21"/>
      <c r="E44" s="21"/>
    </row>
    <row r="45" spans="1:4" ht="12">
      <c r="A45" s="4" t="s">
        <v>55</v>
      </c>
      <c r="D45" s="23">
        <f>C43-D43</f>
        <v>-7662</v>
      </c>
    </row>
    <row r="47" ht="12">
      <c r="B47" s="24" t="s">
        <v>56</v>
      </c>
    </row>
  </sheetData>
  <sheetProtection selectLockedCells="1" selectUnlockedCells="1"/>
  <mergeCells count="8">
    <mergeCell ref="A1:E1"/>
    <mergeCell ref="A2:E2"/>
    <mergeCell ref="A3:E3"/>
    <mergeCell ref="A4:E4"/>
    <mergeCell ref="A5:E5"/>
    <mergeCell ref="A6:E6"/>
    <mergeCell ref="A7:E7"/>
    <mergeCell ref="B39:E39"/>
  </mergeCells>
  <printOptions/>
  <pageMargins left="1.025" right="0.34791666666666665" top="0.3" bottom="0.3"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12.57421875" defaultRowHeight="12.75"/>
  <cols>
    <col min="1" max="1" width="5.28125" style="4" customWidth="1"/>
    <col min="2" max="2" width="44.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127</v>
      </c>
      <c r="B7" s="2"/>
      <c r="C7" s="2"/>
      <c r="D7" s="2"/>
      <c r="E7" s="2"/>
    </row>
    <row r="8" ht="12">
      <c r="A8" s="2"/>
    </row>
    <row r="9" spans="1:3" ht="12">
      <c r="A9" s="5" t="s">
        <v>7</v>
      </c>
      <c r="C9" s="5">
        <v>1508.2</v>
      </c>
    </row>
    <row r="10" ht="12">
      <c r="A10" s="5"/>
    </row>
    <row r="11" spans="1:6" ht="24">
      <c r="A11" s="7" t="s">
        <v>8</v>
      </c>
      <c r="B11" s="7" t="s">
        <v>9</v>
      </c>
      <c r="C11" s="7" t="s">
        <v>10</v>
      </c>
      <c r="D11" s="7" t="s">
        <v>11</v>
      </c>
      <c r="E11" s="7" t="s">
        <v>12</v>
      </c>
      <c r="F11" s="25"/>
    </row>
    <row r="12" spans="1:5" ht="12">
      <c r="A12" s="10">
        <v>1</v>
      </c>
      <c r="B12" s="26" t="s">
        <v>13</v>
      </c>
      <c r="C12" s="12">
        <v>68600</v>
      </c>
      <c r="D12" s="12">
        <v>68711</v>
      </c>
      <c r="E12" s="12">
        <f>SUM(E13:E24)</f>
        <v>67305</v>
      </c>
    </row>
    <row r="13" spans="1:5" ht="69.75">
      <c r="A13" s="13" t="s">
        <v>14</v>
      </c>
      <c r="B13" s="27" t="s">
        <v>128</v>
      </c>
      <c r="C13" s="15"/>
      <c r="D13" s="12"/>
      <c r="E13" s="15">
        <v>5621</v>
      </c>
    </row>
    <row r="14" spans="1:5" ht="69.75">
      <c r="A14" s="13" t="s">
        <v>16</v>
      </c>
      <c r="B14" s="27" t="s">
        <v>129</v>
      </c>
      <c r="C14" s="16"/>
      <c r="D14" s="12"/>
      <c r="E14" s="16">
        <v>5674</v>
      </c>
    </row>
    <row r="15" spans="1:5" ht="46.5">
      <c r="A15" s="13" t="s">
        <v>18</v>
      </c>
      <c r="B15" s="27" t="s">
        <v>130</v>
      </c>
      <c r="C15" s="16"/>
      <c r="D15" s="12"/>
      <c r="E15" s="16">
        <v>4395</v>
      </c>
    </row>
    <row r="16" spans="1:5" ht="57.75">
      <c r="A16" s="13" t="s">
        <v>20</v>
      </c>
      <c r="B16" s="27" t="s">
        <v>131</v>
      </c>
      <c r="C16" s="16"/>
      <c r="D16" s="12"/>
      <c r="E16" s="16">
        <v>3334</v>
      </c>
    </row>
    <row r="17" spans="1:5" ht="57.75">
      <c r="A17" s="13" t="s">
        <v>22</v>
      </c>
      <c r="B17" s="27" t="s">
        <v>23</v>
      </c>
      <c r="C17" s="16"/>
      <c r="D17" s="12"/>
      <c r="E17" s="16">
        <v>1960</v>
      </c>
    </row>
    <row r="18" spans="1:5" ht="35.25">
      <c r="A18" s="13" t="s">
        <v>24</v>
      </c>
      <c r="B18" s="27" t="s">
        <v>132</v>
      </c>
      <c r="C18" s="16"/>
      <c r="D18" s="12"/>
      <c r="E18" s="16">
        <v>921</v>
      </c>
    </row>
    <row r="19" spans="1:5" ht="69.75">
      <c r="A19" s="13" t="s">
        <v>26</v>
      </c>
      <c r="B19" s="27" t="s">
        <v>27</v>
      </c>
      <c r="C19" s="16"/>
      <c r="D19" s="12"/>
      <c r="E19" s="16">
        <v>20405</v>
      </c>
    </row>
    <row r="20" spans="1:5" ht="69.75">
      <c r="A20" s="13" t="s">
        <v>28</v>
      </c>
      <c r="B20" s="27" t="s">
        <v>133</v>
      </c>
      <c r="C20" s="16"/>
      <c r="D20" s="12"/>
      <c r="E20" s="16">
        <v>5798</v>
      </c>
    </row>
    <row r="21" spans="1:5" ht="57.75">
      <c r="A21" s="13" t="s">
        <v>30</v>
      </c>
      <c r="B21" s="27" t="s">
        <v>134</v>
      </c>
      <c r="C21" s="16"/>
      <c r="D21" s="12"/>
      <c r="E21" s="16">
        <v>4390</v>
      </c>
    </row>
    <row r="22" spans="1:5" ht="57.75">
      <c r="A22" s="13" t="s">
        <v>32</v>
      </c>
      <c r="B22" s="27" t="s">
        <v>135</v>
      </c>
      <c r="C22" s="16"/>
      <c r="D22" s="12"/>
      <c r="E22" s="16">
        <v>2983</v>
      </c>
    </row>
    <row r="23" spans="1:5" ht="57.75">
      <c r="A23" s="13" t="s">
        <v>34</v>
      </c>
      <c r="B23" s="27" t="s">
        <v>136</v>
      </c>
      <c r="C23" s="16"/>
      <c r="D23" s="12"/>
      <c r="E23" s="16">
        <v>4537</v>
      </c>
    </row>
    <row r="24" spans="1:5" ht="92.25">
      <c r="A24" s="13" t="s">
        <v>36</v>
      </c>
      <c r="B24" s="27" t="s">
        <v>137</v>
      </c>
      <c r="C24" s="16"/>
      <c r="D24" s="12"/>
      <c r="E24" s="16">
        <v>7287</v>
      </c>
    </row>
    <row r="25" spans="1:5" ht="12">
      <c r="A25" s="10">
        <v>2</v>
      </c>
      <c r="B25" s="26" t="s">
        <v>38</v>
      </c>
      <c r="C25" s="12">
        <v>42219</v>
      </c>
      <c r="D25" s="12">
        <v>42325</v>
      </c>
      <c r="E25" s="12">
        <f>E26+E27+E28+E29+E30+E31+E32</f>
        <v>12437</v>
      </c>
    </row>
    <row r="26" spans="1:5" ht="12">
      <c r="A26" s="10"/>
      <c r="B26" s="27" t="s">
        <v>138</v>
      </c>
      <c r="C26" s="16"/>
      <c r="D26" s="12"/>
      <c r="E26" s="16">
        <v>656</v>
      </c>
    </row>
    <row r="27" spans="1:5" ht="24">
      <c r="A27" s="10"/>
      <c r="B27" s="27" t="s">
        <v>139</v>
      </c>
      <c r="C27" s="16"/>
      <c r="D27" s="12"/>
      <c r="E27" s="16">
        <v>1129</v>
      </c>
    </row>
    <row r="28" spans="1:5" ht="46.5">
      <c r="A28" s="10"/>
      <c r="B28" s="27" t="s">
        <v>140</v>
      </c>
      <c r="C28" s="16"/>
      <c r="D28" s="12"/>
      <c r="E28" s="16">
        <v>3681</v>
      </c>
    </row>
    <row r="29" spans="1:5" ht="46.5">
      <c r="A29" s="10"/>
      <c r="B29" s="27" t="s">
        <v>141</v>
      </c>
      <c r="C29" s="16"/>
      <c r="D29" s="12"/>
      <c r="E29" s="16">
        <v>2554</v>
      </c>
    </row>
    <row r="30" spans="1:5" ht="35.25">
      <c r="A30" s="10"/>
      <c r="B30" s="27" t="s">
        <v>142</v>
      </c>
      <c r="C30" s="16"/>
      <c r="D30" s="12"/>
      <c r="E30" s="16">
        <v>2132</v>
      </c>
    </row>
    <row r="31" spans="1:5" ht="24">
      <c r="A31" s="10"/>
      <c r="B31" s="27" t="s">
        <v>48</v>
      </c>
      <c r="C31" s="16"/>
      <c r="D31" s="12"/>
      <c r="E31" s="16">
        <v>1751</v>
      </c>
    </row>
    <row r="32" spans="1:5" ht="35.25">
      <c r="A32" s="10"/>
      <c r="B32" s="27" t="s">
        <v>143</v>
      </c>
      <c r="C32" s="16"/>
      <c r="D32" s="12"/>
      <c r="E32" s="16">
        <v>534</v>
      </c>
    </row>
    <row r="33" spans="1:5" ht="12">
      <c r="A33" s="10">
        <v>3</v>
      </c>
      <c r="B33" s="26" t="s">
        <v>50</v>
      </c>
      <c r="C33" s="12">
        <v>20729</v>
      </c>
      <c r="D33" s="12">
        <v>20772</v>
      </c>
      <c r="E33" s="12">
        <v>20729</v>
      </c>
    </row>
    <row r="34" spans="1:5" ht="57.75" customHeight="1">
      <c r="A34" s="15"/>
      <c r="B34" s="28" t="s">
        <v>51</v>
      </c>
      <c r="C34" s="28"/>
      <c r="D34" s="28"/>
      <c r="E34" s="28"/>
    </row>
    <row r="35" spans="1:5" ht="12">
      <c r="A35" s="10">
        <v>4</v>
      </c>
      <c r="B35" s="29" t="s">
        <v>52</v>
      </c>
      <c r="C35" s="15">
        <v>3379</v>
      </c>
      <c r="D35" s="15">
        <v>3375</v>
      </c>
      <c r="E35" s="15">
        <v>3379</v>
      </c>
    </row>
    <row r="36" spans="1:5" ht="12">
      <c r="A36" s="10">
        <v>5</v>
      </c>
      <c r="B36" s="29" t="s">
        <v>53</v>
      </c>
      <c r="C36" s="15">
        <v>26709</v>
      </c>
      <c r="D36" s="15">
        <v>26917</v>
      </c>
      <c r="E36" s="15">
        <v>26709</v>
      </c>
    </row>
    <row r="37" spans="1:5" ht="12">
      <c r="A37" s="15"/>
      <c r="B37" s="26" t="s">
        <v>54</v>
      </c>
      <c r="C37" s="12">
        <f>C12+C25+C33+C35+C36</f>
        <v>161636</v>
      </c>
      <c r="D37" s="12">
        <f>D12+D25+D33+D35+D36</f>
        <v>162100</v>
      </c>
      <c r="E37" s="12">
        <f>E12+E25+E33+E35+E36</f>
        <v>130559</v>
      </c>
    </row>
    <row r="38" spans="1:5" ht="12">
      <c r="A38" s="21"/>
      <c r="B38" s="30"/>
      <c r="C38" s="31"/>
      <c r="D38" s="31"/>
      <c r="E38" s="31"/>
    </row>
    <row r="39" spans="1:5" ht="12">
      <c r="A39" s="4" t="s">
        <v>55</v>
      </c>
      <c r="C39" s="23"/>
      <c r="D39" s="23">
        <f>C37-D37</f>
        <v>-464</v>
      </c>
      <c r="E39" s="23"/>
    </row>
    <row r="41" ht="12">
      <c r="B41" s="24" t="s">
        <v>56</v>
      </c>
    </row>
  </sheetData>
  <sheetProtection selectLockedCells="1" selectUnlockedCells="1"/>
  <mergeCells count="8">
    <mergeCell ref="A1:E1"/>
    <mergeCell ref="A2:E2"/>
    <mergeCell ref="A3:E3"/>
    <mergeCell ref="A4:E4"/>
    <mergeCell ref="A5:E5"/>
    <mergeCell ref="A6:E6"/>
    <mergeCell ref="A7:E7"/>
    <mergeCell ref="B34:E34"/>
  </mergeCells>
  <printOptions/>
  <pageMargins left="1.025" right="0.34791666666666665" top="0.3" bottom="0.3"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12.57421875" defaultRowHeight="12.75"/>
  <cols>
    <col min="1" max="1" width="5.28125" style="4" customWidth="1"/>
    <col min="2" max="2" width="44.2812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144</v>
      </c>
      <c r="B7" s="2"/>
      <c r="C7" s="2"/>
      <c r="D7" s="2"/>
      <c r="E7" s="2"/>
    </row>
    <row r="8" ht="12">
      <c r="A8" s="2"/>
    </row>
    <row r="9" spans="1:5" ht="12">
      <c r="A9" s="5" t="s">
        <v>7</v>
      </c>
      <c r="C9" s="5">
        <v>1432.8</v>
      </c>
      <c r="E9" s="5"/>
    </row>
    <row r="10" ht="12">
      <c r="A10" s="5"/>
    </row>
    <row r="11" spans="1:6" ht="24">
      <c r="A11" s="7" t="s">
        <v>8</v>
      </c>
      <c r="B11" s="7" t="s">
        <v>9</v>
      </c>
      <c r="C11" s="7" t="s">
        <v>10</v>
      </c>
      <c r="D11" s="7" t="s">
        <v>11</v>
      </c>
      <c r="E11" s="7" t="s">
        <v>12</v>
      </c>
      <c r="F11" s="25"/>
    </row>
    <row r="12" spans="1:5" ht="12">
      <c r="A12" s="10">
        <v>1</v>
      </c>
      <c r="B12" s="26" t="s">
        <v>13</v>
      </c>
      <c r="C12" s="12">
        <v>65149</v>
      </c>
      <c r="D12" s="12">
        <v>65761</v>
      </c>
      <c r="E12" s="12">
        <f>SUM(E13:E24)</f>
        <v>77284</v>
      </c>
    </row>
    <row r="13" spans="1:5" ht="57.75">
      <c r="A13" s="13" t="s">
        <v>14</v>
      </c>
      <c r="B13" s="27" t="s">
        <v>145</v>
      </c>
      <c r="C13" s="15"/>
      <c r="D13" s="12"/>
      <c r="E13" s="15">
        <v>5348</v>
      </c>
    </row>
    <row r="14" spans="1:5" ht="81">
      <c r="A14" s="13" t="s">
        <v>16</v>
      </c>
      <c r="B14" s="27" t="s">
        <v>146</v>
      </c>
      <c r="C14" s="16"/>
      <c r="D14" s="12"/>
      <c r="E14" s="16">
        <v>5351</v>
      </c>
    </row>
    <row r="15" spans="1:5" ht="24">
      <c r="A15" s="13" t="s">
        <v>18</v>
      </c>
      <c r="B15" s="27" t="s">
        <v>147</v>
      </c>
      <c r="C15" s="16"/>
      <c r="D15" s="12"/>
      <c r="E15" s="16">
        <v>2638</v>
      </c>
    </row>
    <row r="16" spans="1:5" ht="46.5">
      <c r="A16" s="13" t="s">
        <v>20</v>
      </c>
      <c r="B16" s="27" t="s">
        <v>148</v>
      </c>
      <c r="C16" s="16"/>
      <c r="D16" s="12"/>
      <c r="E16" s="16">
        <v>1805</v>
      </c>
    </row>
    <row r="17" spans="1:5" ht="69.75">
      <c r="A17" s="13" t="s">
        <v>22</v>
      </c>
      <c r="B17" s="27" t="s">
        <v>149</v>
      </c>
      <c r="C17" s="16"/>
      <c r="D17" s="12"/>
      <c r="E17" s="16">
        <v>2618</v>
      </c>
    </row>
    <row r="18" spans="1:5" ht="24">
      <c r="A18" s="13" t="s">
        <v>24</v>
      </c>
      <c r="B18" s="27" t="s">
        <v>150</v>
      </c>
      <c r="C18" s="16"/>
      <c r="D18" s="12"/>
      <c r="E18" s="16">
        <v>1385</v>
      </c>
    </row>
    <row r="19" spans="1:5" ht="35.25">
      <c r="A19" s="13" t="s">
        <v>26</v>
      </c>
      <c r="B19" s="27" t="s">
        <v>151</v>
      </c>
      <c r="C19" s="16"/>
      <c r="D19" s="12"/>
      <c r="E19" s="16">
        <v>35281</v>
      </c>
    </row>
    <row r="20" spans="1:5" ht="69.75">
      <c r="A20" s="13" t="s">
        <v>28</v>
      </c>
      <c r="B20" s="27" t="s">
        <v>152</v>
      </c>
      <c r="C20" s="16"/>
      <c r="D20" s="12"/>
      <c r="E20" s="16">
        <v>5699</v>
      </c>
    </row>
    <row r="21" spans="1:5" ht="81">
      <c r="A21" s="13" t="s">
        <v>30</v>
      </c>
      <c r="B21" s="27" t="s">
        <v>153</v>
      </c>
      <c r="C21" s="16"/>
      <c r="D21" s="12"/>
      <c r="E21" s="16">
        <v>5808</v>
      </c>
    </row>
    <row r="22" spans="1:5" ht="69.75">
      <c r="A22" s="13" t="s">
        <v>32</v>
      </c>
      <c r="B22" s="27" t="s">
        <v>111</v>
      </c>
      <c r="C22" s="16"/>
      <c r="D22" s="12"/>
      <c r="E22" s="16">
        <v>4134</v>
      </c>
    </row>
    <row r="23" spans="1:5" ht="57.75">
      <c r="A23" s="13" t="s">
        <v>34</v>
      </c>
      <c r="B23" s="27" t="s">
        <v>154</v>
      </c>
      <c r="C23" s="16"/>
      <c r="D23" s="12"/>
      <c r="E23" s="16">
        <v>3442</v>
      </c>
    </row>
    <row r="24" spans="1:5" ht="57.75">
      <c r="A24" s="13" t="s">
        <v>36</v>
      </c>
      <c r="B24" s="27" t="s">
        <v>155</v>
      </c>
      <c r="C24" s="16"/>
      <c r="D24" s="12"/>
      <c r="E24" s="16">
        <v>3775</v>
      </c>
    </row>
    <row r="25" spans="1:5" ht="12">
      <c r="A25" s="10">
        <v>2</v>
      </c>
      <c r="B25" s="26" t="s">
        <v>38</v>
      </c>
      <c r="C25" s="12">
        <v>40119</v>
      </c>
      <c r="D25" s="12">
        <v>40454</v>
      </c>
      <c r="E25" s="12">
        <f>E26+E27+E28+E29+E30</f>
        <v>6366</v>
      </c>
    </row>
    <row r="26" spans="1:5" ht="24">
      <c r="A26" s="10"/>
      <c r="B26" s="27" t="s">
        <v>156</v>
      </c>
      <c r="C26" s="17"/>
      <c r="D26" s="12"/>
      <c r="E26" s="17">
        <v>889</v>
      </c>
    </row>
    <row r="27" spans="1:5" ht="24">
      <c r="A27" s="10"/>
      <c r="B27" s="27" t="s">
        <v>157</v>
      </c>
      <c r="C27" s="16"/>
      <c r="D27" s="12"/>
      <c r="E27" s="16">
        <v>3240</v>
      </c>
    </row>
    <row r="28" spans="1:5" ht="24">
      <c r="A28" s="10"/>
      <c r="B28" s="27" t="s">
        <v>139</v>
      </c>
      <c r="C28" s="16"/>
      <c r="D28" s="12"/>
      <c r="E28" s="16">
        <v>1058</v>
      </c>
    </row>
    <row r="29" spans="1:5" ht="12">
      <c r="A29" s="10"/>
      <c r="B29" s="27" t="s">
        <v>158</v>
      </c>
      <c r="C29" s="16"/>
      <c r="D29" s="12"/>
      <c r="E29" s="16">
        <v>796</v>
      </c>
    </row>
    <row r="30" spans="1:5" ht="24">
      <c r="A30" s="10"/>
      <c r="B30" s="27" t="s">
        <v>159</v>
      </c>
      <c r="C30" s="16"/>
      <c r="D30" s="12"/>
      <c r="E30" s="16">
        <v>383</v>
      </c>
    </row>
    <row r="31" spans="1:5" ht="12">
      <c r="A31" s="10">
        <v>3</v>
      </c>
      <c r="B31" s="26" t="s">
        <v>50</v>
      </c>
      <c r="C31" s="12">
        <v>19701</v>
      </c>
      <c r="D31" s="12">
        <v>19873</v>
      </c>
      <c r="E31" s="12">
        <v>19701</v>
      </c>
    </row>
    <row r="32" spans="1:5" ht="57.75" customHeight="1">
      <c r="A32" s="10"/>
      <c r="B32" s="28" t="s">
        <v>51</v>
      </c>
      <c r="C32" s="28"/>
      <c r="D32" s="28"/>
      <c r="E32" s="28"/>
    </row>
    <row r="33" spans="1:5" ht="12">
      <c r="A33" s="10">
        <v>4</v>
      </c>
      <c r="B33" s="29" t="s">
        <v>52</v>
      </c>
      <c r="C33" s="15">
        <v>3210</v>
      </c>
      <c r="D33" s="15">
        <v>3235</v>
      </c>
      <c r="E33" s="15">
        <v>3210</v>
      </c>
    </row>
    <row r="34" spans="1:5" ht="12">
      <c r="A34" s="10">
        <v>5</v>
      </c>
      <c r="B34" s="29" t="s">
        <v>53</v>
      </c>
      <c r="C34" s="15">
        <v>25375</v>
      </c>
      <c r="D34" s="15">
        <v>25673</v>
      </c>
      <c r="E34" s="15">
        <v>25375</v>
      </c>
    </row>
    <row r="35" spans="1:5" ht="12">
      <c r="A35" s="15"/>
      <c r="B35" s="26" t="s">
        <v>54</v>
      </c>
      <c r="C35" s="12">
        <f>C12+C25+C31+C33+C34</f>
        <v>153554</v>
      </c>
      <c r="D35" s="12">
        <f>D12+D25+D31+D33+D34</f>
        <v>154996</v>
      </c>
      <c r="E35" s="12">
        <f>E12+E25+E31+E33+E34</f>
        <v>131936</v>
      </c>
    </row>
    <row r="36" spans="1:5" ht="12">
      <c r="A36" s="21"/>
      <c r="B36" s="30"/>
      <c r="C36" s="31"/>
      <c r="D36" s="31"/>
      <c r="E36" s="31"/>
    </row>
    <row r="37" spans="1:5" ht="12">
      <c r="A37" s="4" t="s">
        <v>55</v>
      </c>
      <c r="C37" s="23"/>
      <c r="D37" s="23">
        <f>C35-D35</f>
        <v>-1442</v>
      </c>
      <c r="E37" s="23"/>
    </row>
    <row r="39" ht="12">
      <c r="B39" s="24" t="s">
        <v>56</v>
      </c>
    </row>
  </sheetData>
  <sheetProtection selectLockedCells="1" selectUnlockedCells="1"/>
  <mergeCells count="8">
    <mergeCell ref="A1:E1"/>
    <mergeCell ref="A2:E2"/>
    <mergeCell ref="A3:E3"/>
    <mergeCell ref="A4:E4"/>
    <mergeCell ref="A5:E5"/>
    <mergeCell ref="A6:E6"/>
    <mergeCell ref="A7:E7"/>
    <mergeCell ref="B32:E32"/>
  </mergeCells>
  <printOptions/>
  <pageMargins left="1.025" right="0.34791666666666665" top="0.3" bottom="0.3"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12.57421875" defaultRowHeight="12.75"/>
  <cols>
    <col min="1" max="1" width="5.28125" style="4" customWidth="1"/>
    <col min="2" max="2" width="44.57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160</v>
      </c>
      <c r="B7" s="2"/>
      <c r="C7" s="2"/>
      <c r="D7" s="2"/>
      <c r="E7" s="2"/>
    </row>
    <row r="8" ht="12">
      <c r="A8" s="2"/>
    </row>
    <row r="9" spans="1:5" ht="12">
      <c r="A9" s="5" t="s">
        <v>7</v>
      </c>
      <c r="E9" s="5">
        <v>712.9</v>
      </c>
    </row>
    <row r="10" ht="12">
      <c r="A10" s="5"/>
    </row>
    <row r="11" spans="1:6" ht="24">
      <c r="A11" s="7" t="s">
        <v>8</v>
      </c>
      <c r="B11" s="7" t="s">
        <v>9</v>
      </c>
      <c r="C11" s="7" t="s">
        <v>10</v>
      </c>
      <c r="D11" s="7" t="s">
        <v>11</v>
      </c>
      <c r="E11" s="7" t="s">
        <v>12</v>
      </c>
      <c r="F11" s="25"/>
    </row>
    <row r="12" spans="1:5" ht="12">
      <c r="A12" s="10">
        <v>1</v>
      </c>
      <c r="B12" s="26" t="s">
        <v>13</v>
      </c>
      <c r="C12" s="12">
        <v>32416</v>
      </c>
      <c r="D12" s="12">
        <v>37060</v>
      </c>
      <c r="E12" s="12">
        <f>SUM(E13:E24)</f>
        <v>48004</v>
      </c>
    </row>
    <row r="13" spans="1:5" ht="35.25">
      <c r="A13" s="13" t="s">
        <v>14</v>
      </c>
      <c r="B13" s="27" t="s">
        <v>161</v>
      </c>
      <c r="C13" s="15"/>
      <c r="D13" s="12"/>
      <c r="E13" s="15">
        <v>2710</v>
      </c>
    </row>
    <row r="14" spans="1:5" ht="35.25">
      <c r="A14" s="13" t="s">
        <v>16</v>
      </c>
      <c r="B14" s="27" t="s">
        <v>162</v>
      </c>
      <c r="C14" s="16"/>
      <c r="D14" s="12"/>
      <c r="E14" s="16">
        <v>2638</v>
      </c>
    </row>
    <row r="15" spans="1:5" ht="46.5">
      <c r="A15" s="13" t="s">
        <v>18</v>
      </c>
      <c r="B15" s="27" t="s">
        <v>163</v>
      </c>
      <c r="C15" s="16"/>
      <c r="D15" s="12"/>
      <c r="E15" s="16">
        <v>2136</v>
      </c>
    </row>
    <row r="16" spans="1:5" ht="35.25">
      <c r="A16" s="13" t="s">
        <v>20</v>
      </c>
      <c r="B16" s="27" t="s">
        <v>164</v>
      </c>
      <c r="C16" s="16"/>
      <c r="D16" s="12"/>
      <c r="E16" s="16">
        <v>3652</v>
      </c>
    </row>
    <row r="17" spans="1:5" ht="46.5">
      <c r="A17" s="13" t="s">
        <v>22</v>
      </c>
      <c r="B17" s="27" t="s">
        <v>165</v>
      </c>
      <c r="C17" s="16"/>
      <c r="D17" s="12"/>
      <c r="E17" s="16">
        <v>1746</v>
      </c>
    </row>
    <row r="18" spans="1:5" ht="24">
      <c r="A18" s="13" t="s">
        <v>24</v>
      </c>
      <c r="B18" s="27" t="s">
        <v>166</v>
      </c>
      <c r="C18" s="16"/>
      <c r="D18" s="12"/>
      <c r="E18" s="16">
        <v>250</v>
      </c>
    </row>
    <row r="19" spans="1:5" ht="46.5">
      <c r="A19" s="13" t="s">
        <v>26</v>
      </c>
      <c r="B19" s="27" t="s">
        <v>84</v>
      </c>
      <c r="C19" s="16"/>
      <c r="D19" s="12"/>
      <c r="E19" s="16">
        <v>18570</v>
      </c>
    </row>
    <row r="20" spans="1:5" ht="104.25">
      <c r="A20" s="13" t="s">
        <v>28</v>
      </c>
      <c r="B20" s="27" t="s">
        <v>167</v>
      </c>
      <c r="C20" s="16"/>
      <c r="D20" s="12"/>
      <c r="E20" s="16">
        <v>6979</v>
      </c>
    </row>
    <row r="21" spans="1:5" ht="57.75">
      <c r="A21" s="13" t="s">
        <v>30</v>
      </c>
      <c r="B21" s="27" t="s">
        <v>168</v>
      </c>
      <c r="C21" s="16"/>
      <c r="D21" s="12"/>
      <c r="E21" s="16">
        <v>2547</v>
      </c>
    </row>
    <row r="22" spans="1:5" ht="46.5">
      <c r="A22" s="13" t="s">
        <v>32</v>
      </c>
      <c r="B22" s="27" t="s">
        <v>169</v>
      </c>
      <c r="C22" s="16"/>
      <c r="D22" s="12"/>
      <c r="E22" s="16">
        <v>1614</v>
      </c>
    </row>
    <row r="23" spans="1:5" ht="35.25">
      <c r="A23" s="13" t="s">
        <v>34</v>
      </c>
      <c r="B23" s="27" t="s">
        <v>170</v>
      </c>
      <c r="C23" s="16"/>
      <c r="D23" s="12"/>
      <c r="E23" s="16">
        <v>1834</v>
      </c>
    </row>
    <row r="24" spans="1:5" ht="69.75">
      <c r="A24" s="13" t="s">
        <v>36</v>
      </c>
      <c r="B24" s="27" t="s">
        <v>171</v>
      </c>
      <c r="C24" s="16"/>
      <c r="D24" s="12"/>
      <c r="E24" s="16">
        <v>3328</v>
      </c>
    </row>
    <row r="25" spans="1:5" ht="12">
      <c r="A25" s="10">
        <v>2</v>
      </c>
      <c r="B25" s="26" t="s">
        <v>38</v>
      </c>
      <c r="C25" s="12">
        <v>19961</v>
      </c>
      <c r="D25" s="12">
        <v>22551</v>
      </c>
      <c r="E25" s="12">
        <f>E26+E27+E28+E29</f>
        <v>6439</v>
      </c>
    </row>
    <row r="26" spans="1:5" ht="12">
      <c r="A26" s="10"/>
      <c r="B26" s="27" t="s">
        <v>172</v>
      </c>
      <c r="C26" s="16"/>
      <c r="D26" s="12"/>
      <c r="E26" s="16">
        <v>318</v>
      </c>
    </row>
    <row r="27" spans="1:5" ht="35.25">
      <c r="A27" s="10"/>
      <c r="B27" s="27" t="s">
        <v>45</v>
      </c>
      <c r="C27" s="16"/>
      <c r="D27" s="12"/>
      <c r="E27" s="16">
        <v>4159</v>
      </c>
    </row>
    <row r="28" spans="1:5" ht="24">
      <c r="A28" s="10"/>
      <c r="B28" s="27" t="s">
        <v>173</v>
      </c>
      <c r="C28" s="16"/>
      <c r="D28" s="12"/>
      <c r="E28" s="16">
        <v>1405</v>
      </c>
    </row>
    <row r="29" spans="1:5" ht="24">
      <c r="A29" s="10"/>
      <c r="B29" s="27" t="s">
        <v>174</v>
      </c>
      <c r="C29" s="16"/>
      <c r="D29" s="12"/>
      <c r="E29" s="16">
        <v>557</v>
      </c>
    </row>
    <row r="30" spans="1:5" ht="12">
      <c r="A30" s="10">
        <v>3</v>
      </c>
      <c r="B30" s="26" t="s">
        <v>50</v>
      </c>
      <c r="C30" s="12">
        <v>9803</v>
      </c>
      <c r="D30" s="12">
        <v>11212</v>
      </c>
      <c r="E30" s="12">
        <v>9803</v>
      </c>
    </row>
    <row r="31" spans="1:5" ht="57.75" customHeight="1">
      <c r="A31" s="10"/>
      <c r="B31" s="28" t="s">
        <v>51</v>
      </c>
      <c r="C31" s="28"/>
      <c r="D31" s="28"/>
      <c r="E31" s="28"/>
    </row>
    <row r="32" spans="1:5" ht="12">
      <c r="A32" s="10">
        <v>4</v>
      </c>
      <c r="B32" s="29" t="s">
        <v>52</v>
      </c>
      <c r="C32" s="15">
        <v>1597</v>
      </c>
      <c r="D32" s="15">
        <v>1758</v>
      </c>
      <c r="E32" s="15">
        <v>1597</v>
      </c>
    </row>
    <row r="33" spans="1:5" ht="12">
      <c r="A33" s="10">
        <v>5</v>
      </c>
      <c r="B33" s="29" t="s">
        <v>53</v>
      </c>
      <c r="C33" s="15">
        <v>12625</v>
      </c>
      <c r="D33" s="15">
        <v>13788</v>
      </c>
      <c r="E33" s="15">
        <v>12625</v>
      </c>
    </row>
    <row r="34" spans="1:5" ht="12">
      <c r="A34" s="15"/>
      <c r="B34" s="26" t="s">
        <v>54</v>
      </c>
      <c r="C34" s="12">
        <f>C12+C25+C30+C32+C33</f>
        <v>76402</v>
      </c>
      <c r="D34" s="12">
        <f>D12+D25+D30+D32+D33</f>
        <v>86369</v>
      </c>
      <c r="E34" s="12">
        <f>E12+E25+E30+E32+E33</f>
        <v>78468</v>
      </c>
    </row>
    <row r="35" spans="1:5" ht="12">
      <c r="A35" s="21"/>
      <c r="B35" s="30"/>
      <c r="C35" s="31"/>
      <c r="D35" s="31"/>
      <c r="E35" s="31"/>
    </row>
    <row r="36" spans="1:5" ht="12">
      <c r="A36" s="4" t="s">
        <v>55</v>
      </c>
      <c r="C36" s="23"/>
      <c r="D36" s="23">
        <f>C34-D34</f>
        <v>-9967</v>
      </c>
      <c r="E36" s="23"/>
    </row>
    <row r="38" ht="12">
      <c r="B38" s="24" t="s">
        <v>56</v>
      </c>
    </row>
  </sheetData>
  <sheetProtection selectLockedCells="1" selectUnlockedCells="1"/>
  <mergeCells count="8">
    <mergeCell ref="A1:E1"/>
    <mergeCell ref="A2:E2"/>
    <mergeCell ref="A3:E3"/>
    <mergeCell ref="A4:E4"/>
    <mergeCell ref="A5:E5"/>
    <mergeCell ref="A6:E6"/>
    <mergeCell ref="A7:E7"/>
    <mergeCell ref="B31:E31"/>
  </mergeCells>
  <printOptions/>
  <pageMargins left="1.025" right="0.34791666666666665" top="0.3" bottom="0.3"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12.57421875" defaultRowHeight="12.75"/>
  <cols>
    <col min="1" max="1" width="5.28125" style="4" customWidth="1"/>
    <col min="2" max="2" width="44.57421875" style="24" customWidth="1"/>
    <col min="3" max="4" width="13.140625" style="4" customWidth="1"/>
    <col min="5" max="5" width="13.00390625" style="4" customWidth="1"/>
    <col min="6" max="16384" width="11.57421875" style="4" customWidth="1"/>
  </cols>
  <sheetData>
    <row r="1" spans="1:5" ht="12">
      <c r="A1" s="2" t="s">
        <v>0</v>
      </c>
      <c r="B1" s="2"/>
      <c r="C1" s="2"/>
      <c r="D1" s="2"/>
      <c r="E1" s="2"/>
    </row>
    <row r="2" spans="1:5" ht="12">
      <c r="A2" s="2" t="s">
        <v>1</v>
      </c>
      <c r="B2" s="2"/>
      <c r="C2" s="2"/>
      <c r="D2" s="2"/>
      <c r="E2" s="2"/>
    </row>
    <row r="3" spans="1:5" ht="12">
      <c r="A3" s="2" t="s">
        <v>2</v>
      </c>
      <c r="B3" s="2"/>
      <c r="C3" s="2"/>
      <c r="D3" s="2"/>
      <c r="E3" s="2"/>
    </row>
    <row r="4" spans="1:5" ht="12">
      <c r="A4" s="2" t="s">
        <v>3</v>
      </c>
      <c r="B4" s="2"/>
      <c r="C4" s="2"/>
      <c r="D4" s="2"/>
      <c r="E4" s="2"/>
    </row>
    <row r="5" spans="1:5" ht="12">
      <c r="A5" s="2" t="s">
        <v>4</v>
      </c>
      <c r="B5" s="2"/>
      <c r="C5" s="2"/>
      <c r="D5" s="2"/>
      <c r="E5" s="2"/>
    </row>
    <row r="6" spans="1:5" ht="12">
      <c r="A6" s="2" t="s">
        <v>5</v>
      </c>
      <c r="B6" s="2"/>
      <c r="C6" s="2"/>
      <c r="D6" s="2"/>
      <c r="E6" s="2"/>
    </row>
    <row r="7" spans="1:5" ht="12">
      <c r="A7" s="2" t="s">
        <v>175</v>
      </c>
      <c r="B7" s="2"/>
      <c r="C7" s="2"/>
      <c r="D7" s="2"/>
      <c r="E7" s="2"/>
    </row>
    <row r="8" ht="12">
      <c r="A8" s="2"/>
    </row>
    <row r="9" spans="1:3" ht="12">
      <c r="A9" s="5" t="s">
        <v>7</v>
      </c>
      <c r="C9" s="4">
        <v>716</v>
      </c>
    </row>
    <row r="10" ht="12">
      <c r="A10" s="5"/>
    </row>
    <row r="11" spans="1:6" ht="24">
      <c r="A11" s="7" t="s">
        <v>8</v>
      </c>
      <c r="B11" s="7" t="s">
        <v>9</v>
      </c>
      <c r="C11" s="7" t="s">
        <v>10</v>
      </c>
      <c r="D11" s="7" t="s">
        <v>11</v>
      </c>
      <c r="E11" s="7" t="s">
        <v>12</v>
      </c>
      <c r="F11" s="25"/>
    </row>
    <row r="12" spans="1:5" ht="12">
      <c r="A12" s="10">
        <v>1</v>
      </c>
      <c r="B12" s="26" t="s">
        <v>13</v>
      </c>
      <c r="C12" s="12">
        <v>32554</v>
      </c>
      <c r="D12" s="12">
        <v>33315</v>
      </c>
      <c r="E12" s="12">
        <f>SUM(E13:E24)</f>
        <v>59944</v>
      </c>
    </row>
    <row r="13" spans="1:5" ht="35.25">
      <c r="A13" s="13" t="s">
        <v>14</v>
      </c>
      <c r="B13" s="27" t="s">
        <v>176</v>
      </c>
      <c r="C13" s="15"/>
      <c r="D13" s="12"/>
      <c r="E13" s="15">
        <v>2586</v>
      </c>
    </row>
    <row r="14" spans="1:5" ht="57.75">
      <c r="A14" s="13" t="s">
        <v>16</v>
      </c>
      <c r="B14" s="27" t="s">
        <v>177</v>
      </c>
      <c r="C14" s="16"/>
      <c r="D14" s="12"/>
      <c r="E14" s="16">
        <v>2639</v>
      </c>
    </row>
    <row r="15" spans="1:5" ht="24">
      <c r="A15" s="13" t="s">
        <v>18</v>
      </c>
      <c r="B15" s="27" t="s">
        <v>178</v>
      </c>
      <c r="C15" s="16"/>
      <c r="D15" s="12"/>
      <c r="E15" s="16">
        <v>2889</v>
      </c>
    </row>
    <row r="16" spans="1:5" ht="24">
      <c r="A16" s="13" t="s">
        <v>20</v>
      </c>
      <c r="B16" s="27" t="s">
        <v>179</v>
      </c>
      <c r="C16" s="16"/>
      <c r="D16" s="12"/>
      <c r="E16" s="16">
        <v>11107</v>
      </c>
    </row>
    <row r="17" spans="1:5" ht="46.5">
      <c r="A17" s="13" t="s">
        <v>22</v>
      </c>
      <c r="B17" s="27" t="s">
        <v>180</v>
      </c>
      <c r="C17" s="16"/>
      <c r="D17" s="12"/>
      <c r="E17" s="16">
        <v>2139</v>
      </c>
    </row>
    <row r="18" spans="1:5" ht="69.75">
      <c r="A18" s="13" t="s">
        <v>24</v>
      </c>
      <c r="B18" s="27" t="s">
        <v>181</v>
      </c>
      <c r="C18" s="16"/>
      <c r="D18" s="12"/>
      <c r="E18" s="16">
        <v>2433</v>
      </c>
    </row>
    <row r="19" spans="1:5" ht="46.5">
      <c r="A19" s="13" t="s">
        <v>26</v>
      </c>
      <c r="B19" s="27" t="s">
        <v>84</v>
      </c>
      <c r="C19" s="16"/>
      <c r="D19" s="12"/>
      <c r="E19" s="16">
        <v>17431</v>
      </c>
    </row>
    <row r="20" spans="1:5" ht="69.75">
      <c r="A20" s="13" t="s">
        <v>28</v>
      </c>
      <c r="B20" s="27" t="s">
        <v>182</v>
      </c>
      <c r="C20" s="16"/>
      <c r="D20" s="12"/>
      <c r="E20" s="16">
        <v>5844</v>
      </c>
    </row>
    <row r="21" spans="1:5" ht="69.75">
      <c r="A21" s="13" t="s">
        <v>30</v>
      </c>
      <c r="B21" s="27" t="s">
        <v>183</v>
      </c>
      <c r="C21" s="16"/>
      <c r="D21" s="12"/>
      <c r="E21" s="16">
        <v>4989</v>
      </c>
    </row>
    <row r="22" spans="1:5" ht="57.75">
      <c r="A22" s="13" t="s">
        <v>32</v>
      </c>
      <c r="B22" s="27" t="s">
        <v>184</v>
      </c>
      <c r="C22" s="16"/>
      <c r="D22" s="12"/>
      <c r="E22" s="16">
        <v>2691</v>
      </c>
    </row>
    <row r="23" spans="1:5" ht="35.25">
      <c r="A23" s="13" t="s">
        <v>34</v>
      </c>
      <c r="B23" s="27" t="s">
        <v>185</v>
      </c>
      <c r="C23" s="16"/>
      <c r="D23" s="12"/>
      <c r="E23" s="16">
        <v>1841</v>
      </c>
    </row>
    <row r="24" spans="1:5" ht="69.75">
      <c r="A24" s="13" t="s">
        <v>36</v>
      </c>
      <c r="B24" s="27" t="s">
        <v>186</v>
      </c>
      <c r="C24" s="16"/>
      <c r="D24" s="12"/>
      <c r="E24" s="16">
        <v>3355</v>
      </c>
    </row>
    <row r="25" spans="1:5" ht="12">
      <c r="A25" s="10">
        <v>2</v>
      </c>
      <c r="B25" s="26" t="s">
        <v>38</v>
      </c>
      <c r="C25" s="12">
        <v>20028</v>
      </c>
      <c r="D25" s="12">
        <v>20473</v>
      </c>
      <c r="E25" s="12">
        <f>E26+E27+E28+E29+E30+E31+E32+E33</f>
        <v>8649</v>
      </c>
    </row>
    <row r="26" spans="1:5" ht="24">
      <c r="A26" s="10"/>
      <c r="B26" s="27" t="s">
        <v>187</v>
      </c>
      <c r="C26" s="17"/>
      <c r="D26" s="12"/>
      <c r="E26" s="17">
        <v>628</v>
      </c>
    </row>
    <row r="27" spans="1:5" ht="24">
      <c r="A27" s="10"/>
      <c r="B27" s="27" t="s">
        <v>188</v>
      </c>
      <c r="C27" s="16"/>
      <c r="D27" s="12"/>
      <c r="E27" s="16">
        <v>705</v>
      </c>
    </row>
    <row r="28" spans="1:5" ht="12">
      <c r="A28" s="10"/>
      <c r="B28" s="27" t="s">
        <v>138</v>
      </c>
      <c r="C28" s="16"/>
      <c r="D28" s="12"/>
      <c r="E28" s="16">
        <v>402</v>
      </c>
    </row>
    <row r="29" spans="1:5" ht="24">
      <c r="A29" s="10"/>
      <c r="B29" s="27" t="s">
        <v>139</v>
      </c>
      <c r="C29" s="16"/>
      <c r="D29" s="12"/>
      <c r="E29" s="16">
        <v>1058</v>
      </c>
    </row>
    <row r="30" spans="1:5" ht="12">
      <c r="A30" s="10"/>
      <c r="B30" s="27" t="s">
        <v>158</v>
      </c>
      <c r="C30" s="16"/>
      <c r="D30" s="12"/>
      <c r="E30" s="16">
        <v>590</v>
      </c>
    </row>
    <row r="31" spans="1:5" ht="24">
      <c r="A31" s="10"/>
      <c r="B31" s="27" t="s">
        <v>189</v>
      </c>
      <c r="C31" s="16"/>
      <c r="D31" s="12"/>
      <c r="E31" s="16">
        <v>1192</v>
      </c>
    </row>
    <row r="32" spans="1:5" ht="24">
      <c r="A32" s="10"/>
      <c r="B32" s="27" t="s">
        <v>190</v>
      </c>
      <c r="C32" s="16"/>
      <c r="D32" s="12"/>
      <c r="E32" s="16">
        <v>415</v>
      </c>
    </row>
    <row r="33" spans="1:5" ht="24">
      <c r="A33" s="10"/>
      <c r="B33" s="27" t="s">
        <v>191</v>
      </c>
      <c r="C33" s="16"/>
      <c r="D33" s="12"/>
      <c r="E33" s="16">
        <v>3659</v>
      </c>
    </row>
    <row r="34" spans="1:5" ht="12">
      <c r="A34" s="10">
        <v>3</v>
      </c>
      <c r="B34" s="26" t="s">
        <v>50</v>
      </c>
      <c r="C34" s="12">
        <v>9831</v>
      </c>
      <c r="D34" s="12">
        <v>10085</v>
      </c>
      <c r="E34" s="12">
        <v>9831</v>
      </c>
    </row>
    <row r="35" spans="1:5" ht="57.75" customHeight="1">
      <c r="A35" s="10"/>
      <c r="B35" s="28" t="s">
        <v>51</v>
      </c>
      <c r="C35" s="28"/>
      <c r="D35" s="28"/>
      <c r="E35" s="28"/>
    </row>
    <row r="36" spans="1:5" ht="12">
      <c r="A36" s="10">
        <v>4</v>
      </c>
      <c r="B36" s="29" t="s">
        <v>52</v>
      </c>
      <c r="C36" s="15">
        <v>1603</v>
      </c>
      <c r="D36" s="15">
        <v>1638</v>
      </c>
      <c r="E36" s="15">
        <v>1603</v>
      </c>
    </row>
    <row r="37" spans="1:5" ht="12">
      <c r="A37" s="10">
        <v>5</v>
      </c>
      <c r="B37" s="29" t="s">
        <v>53</v>
      </c>
      <c r="C37" s="15">
        <v>12675</v>
      </c>
      <c r="D37" s="15">
        <v>12912</v>
      </c>
      <c r="E37" s="15">
        <v>12675</v>
      </c>
    </row>
    <row r="38" spans="1:5" ht="12">
      <c r="A38" s="15"/>
      <c r="B38" s="26" t="s">
        <v>54</v>
      </c>
      <c r="C38" s="12">
        <f>C12+C25+C34+C36+C37</f>
        <v>76691</v>
      </c>
      <c r="D38" s="12">
        <f>D12+D25+D34+D36+D37</f>
        <v>78423</v>
      </c>
      <c r="E38" s="12">
        <f>E12+E25+E34+E36+E37</f>
        <v>92702</v>
      </c>
    </row>
    <row r="39" spans="1:5" ht="12">
      <c r="A39" s="21"/>
      <c r="B39" s="30"/>
      <c r="C39" s="31"/>
      <c r="D39" s="31"/>
      <c r="E39" s="31"/>
    </row>
    <row r="40" spans="1:5" ht="12">
      <c r="A40" s="4" t="s">
        <v>55</v>
      </c>
      <c r="C40" s="23"/>
      <c r="D40" s="23">
        <f>C38-D38</f>
        <v>-1732</v>
      </c>
      <c r="E40" s="23"/>
    </row>
    <row r="42" ht="12">
      <c r="B42" s="24" t="s">
        <v>56</v>
      </c>
    </row>
  </sheetData>
  <sheetProtection selectLockedCells="1" selectUnlockedCells="1"/>
  <mergeCells count="8">
    <mergeCell ref="A1:E1"/>
    <mergeCell ref="A2:E2"/>
    <mergeCell ref="A3:E3"/>
    <mergeCell ref="A4:E4"/>
    <mergeCell ref="A5:E5"/>
    <mergeCell ref="A6:E6"/>
    <mergeCell ref="A7:E7"/>
    <mergeCell ref="B35:E35"/>
  </mergeCells>
  <printOptions/>
  <pageMargins left="1.025" right="0.34791666666666665" top="0.3" bottom="0.3"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2014-02-06T05:38:22Z</cp:lastPrinted>
  <dcterms:created xsi:type="dcterms:W3CDTF">2012-02-03T10:32:04Z</dcterms:created>
  <dcterms:modified xsi:type="dcterms:W3CDTF">2014-02-06T05:38:30Z</dcterms:modified>
  <cp:category/>
  <cp:version/>
  <cp:contentType/>
  <cp:contentStatus/>
  <cp:revision>28</cp:revision>
</cp:coreProperties>
</file>