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640" windowHeight="9975"/>
  </bookViews>
  <sheets>
    <sheet name="1 полуг." sheetId="1" r:id="rId1"/>
    <sheet name="Лист2" sheetId="2" r:id="rId2"/>
    <sheet name="Лист3" sheetId="3" r:id="rId3"/>
  </sheets>
  <definedNames>
    <definedName name="konst1" comment="стоим. 1 м.кв. 20,29 руб." localSheetId="0">'1 полуг.'!$R$215</definedName>
    <definedName name="_xlnm.Print_Titles" localSheetId="0">'1 полуг.'!$4:$6</definedName>
  </definedNames>
  <calcPr calcId="124519"/>
</workbook>
</file>

<file path=xl/calcChain.xml><?xml version="1.0" encoding="utf-8"?>
<calcChain xmlns="http://schemas.openxmlformats.org/spreadsheetml/2006/main">
  <c r="M172" i="1"/>
  <c r="M14"/>
  <c r="L150"/>
  <c r="L147"/>
  <c r="K150"/>
  <c r="K176"/>
  <c r="K162"/>
  <c r="K35"/>
  <c r="K16"/>
  <c r="K34"/>
  <c r="K172"/>
  <c r="J150"/>
  <c r="J34"/>
  <c r="J16"/>
  <c r="J14"/>
  <c r="J170"/>
  <c r="J171"/>
  <c r="J172"/>
  <c r="J213"/>
  <c r="P9"/>
  <c r="P147"/>
  <c r="P172"/>
  <c r="P171"/>
  <c r="P157"/>
  <c r="P156"/>
  <c r="P155"/>
  <c r="P146"/>
  <c r="P143"/>
  <c r="P141"/>
  <c r="P138"/>
  <c r="P129"/>
  <c r="P123"/>
  <c r="P113"/>
  <c r="P75"/>
  <c r="R143"/>
  <c r="R141"/>
  <c r="R138"/>
  <c r="R137"/>
  <c r="R136"/>
  <c r="R135"/>
  <c r="R134"/>
  <c r="R112"/>
  <c r="R111"/>
  <c r="R110"/>
  <c r="R109"/>
  <c r="R44"/>
  <c r="R3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40"/>
  <c r="R41"/>
  <c r="R42"/>
  <c r="R43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9"/>
  <c r="R140"/>
  <c r="R142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8"/>
  <c r="R9"/>
  <c r="R10"/>
  <c r="R11"/>
  <c r="R12"/>
  <c r="R13"/>
  <c r="R14"/>
  <c r="R15"/>
  <c r="R16"/>
  <c r="R17"/>
  <c r="R18"/>
  <c r="R19"/>
  <c r="R7"/>
  <c r="O52"/>
  <c r="O86"/>
  <c r="H146"/>
  <c r="H143"/>
  <c r="H141"/>
  <c r="H123"/>
  <c r="H115"/>
  <c r="H114"/>
  <c r="H109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7"/>
  <c r="E213"/>
  <c r="F213"/>
  <c r="G213"/>
  <c r="H213"/>
  <c r="I213"/>
  <c r="K213"/>
  <c r="L213"/>
  <c r="M213"/>
  <c r="N213"/>
  <c r="O213"/>
  <c r="P213"/>
  <c r="Q213"/>
  <c r="R213"/>
  <c r="D213"/>
  <c r="A213"/>
</calcChain>
</file>

<file path=xl/sharedStrings.xml><?xml version="1.0" encoding="utf-8"?>
<sst xmlns="http://schemas.openxmlformats.org/spreadsheetml/2006/main" count="272" uniqueCount="93">
  <si>
    <t>№ п.п.</t>
  </si>
  <si>
    <t>Наименование улицы</t>
  </si>
  <si>
    <t>№ дома</t>
  </si>
  <si>
    <t>Виды работ</t>
  </si>
  <si>
    <t>ремонт подъездов (кол-во)</t>
  </si>
  <si>
    <t>ремонт отпления (п.м.)</t>
  </si>
  <si>
    <t>ремонт ЭС (п.м.)</t>
  </si>
  <si>
    <t>ремонт внутридомовых инженерных сетей</t>
  </si>
  <si>
    <t>ремонт конька кровли (п.м.)</t>
  </si>
  <si>
    <t>2-Й ПЕР.КИРПИЧНЫЙ</t>
  </si>
  <si>
    <t>АВИАЦИИ</t>
  </si>
  <si>
    <t>ВЕТЕРАНОВ(Д.ШОЯ-КУЗНЕЦОВО)</t>
  </si>
  <si>
    <t>ГАГАРИНА</t>
  </si>
  <si>
    <t>ГЕРОЕВ СТАЛ.БИТВЫ</t>
  </si>
  <si>
    <t>ДАНИЛОВО</t>
  </si>
  <si>
    <t>ДЕР. ШОЯ-КУЗНЕЦОВО</t>
  </si>
  <si>
    <t>ЗВЕЗДНАЯ</t>
  </si>
  <si>
    <t>ЗЕМЛЯНИЧНАЯ</t>
  </si>
  <si>
    <t>ИНТЕРНАТСКАЯ</t>
  </si>
  <si>
    <t>К.ЛИБКНЕХТА</t>
  </si>
  <si>
    <t>КИРПИЧНАЯ</t>
  </si>
  <si>
    <t>КОММУНИСТИЧЕСКАЯ</t>
  </si>
  <si>
    <t>КОМСОМОЛЬСКАЯ</t>
  </si>
  <si>
    <t>КУТРУХИНА</t>
  </si>
  <si>
    <t>Л.ТОЛСТОГО</t>
  </si>
  <si>
    <t>ЛЕБЕДЕВА</t>
  </si>
  <si>
    <t>МИРА</t>
  </si>
  <si>
    <t>МОЛОДЕЖНАЯ</t>
  </si>
  <si>
    <t>НАБЕРЕЖНАЯ</t>
  </si>
  <si>
    <t>НИКИТКИНО</t>
  </si>
  <si>
    <t>ПЕРВОМАЙСКАЯ (САВИНО)</t>
  </si>
  <si>
    <t>ПОЛЕВАЯ</t>
  </si>
  <si>
    <t>САВИНО М-Р-Н</t>
  </si>
  <si>
    <t>САДОВАЯ</t>
  </si>
  <si>
    <t>СЕРНУРСКИЙ ТРАКТ</t>
  </si>
  <si>
    <t>СОВЕТСКАЯ</t>
  </si>
  <si>
    <t>ЦЕНТРАЛЬНАЯ</t>
  </si>
  <si>
    <t>ЧАВАЙНА</t>
  </si>
  <si>
    <t>ЧЕРНЫШЕВСКОГО</t>
  </si>
  <si>
    <t>ЧКАЛОВА</t>
  </si>
  <si>
    <t>ШКОЛЬНАЯ</t>
  </si>
  <si>
    <t>2А</t>
  </si>
  <si>
    <t>10А</t>
  </si>
  <si>
    <t>10Б</t>
  </si>
  <si>
    <t>4А</t>
  </si>
  <si>
    <t>6А</t>
  </si>
  <si>
    <t>8А</t>
  </si>
  <si>
    <t>44А</t>
  </si>
  <si>
    <t>46А</t>
  </si>
  <si>
    <t>29А</t>
  </si>
  <si>
    <t>29Б</t>
  </si>
  <si>
    <t>41А</t>
  </si>
  <si>
    <t>12А</t>
  </si>
  <si>
    <t>14А</t>
  </si>
  <si>
    <t>47А</t>
  </si>
  <si>
    <t>49А</t>
  </si>
  <si>
    <t>51А</t>
  </si>
  <si>
    <t>51Б</t>
  </si>
  <si>
    <t>53А</t>
  </si>
  <si>
    <t>53Б</t>
  </si>
  <si>
    <t>53В</t>
  </si>
  <si>
    <t>55А</t>
  </si>
  <si>
    <t>55Б</t>
  </si>
  <si>
    <t>57А</t>
  </si>
  <si>
    <t>23А</t>
  </si>
  <si>
    <t>25А</t>
  </si>
  <si>
    <t>27А</t>
  </si>
  <si>
    <t>31А</t>
  </si>
  <si>
    <t>1А</t>
  </si>
  <si>
    <t>3А</t>
  </si>
  <si>
    <t>7А</t>
  </si>
  <si>
    <t>7Б</t>
  </si>
  <si>
    <t>7В</t>
  </si>
  <si>
    <t>17А</t>
  </si>
  <si>
    <t>ИТОГО:</t>
  </si>
  <si>
    <t>благоустройство</t>
  </si>
  <si>
    <t>расчитка подвалов (кол-во)</t>
  </si>
  <si>
    <t>обрезка дер. (кол-во)</t>
  </si>
  <si>
    <t>ремонт входов в подъезды (кол-во)</t>
  </si>
  <si>
    <t>спил. дер. (т.руб.)</t>
  </si>
  <si>
    <t>ремонт балконных козырьков, балконов (т.руб.)</t>
  </si>
  <si>
    <t>ремонт Х.В.С. (п.м.)</t>
  </si>
  <si>
    <t>ремонт Г.В.С. (п.м.)</t>
  </si>
  <si>
    <t>расчистка кровли от снега (т.руб.)</t>
  </si>
  <si>
    <t>ремонт кровли (т.руб.)</t>
  </si>
  <si>
    <t>Выполнение работ</t>
  </si>
  <si>
    <t>по текущему ремонту за 1-ое полугодие 2011 года</t>
  </si>
  <si>
    <t>по ОАО "ЖЭУК "Дубки"</t>
  </si>
  <si>
    <t>"____" _________________ 2011г.</t>
  </si>
  <si>
    <t xml:space="preserve">Начальник ПТО ОАО "ЖЭУК "Дубки" </t>
  </si>
  <si>
    <t>Малеева Е.Л.</t>
  </si>
  <si>
    <t>ремонт входных дверей       (кол-во)</t>
  </si>
  <si>
    <t>ремонт канализац. (п.м.)</t>
  </si>
</sst>
</file>

<file path=xl/styles.xml><?xml version="1.0" encoding="utf-8"?>
<styleSheet xmlns="http://schemas.openxmlformats.org/spreadsheetml/2006/main">
  <numFmts count="3">
    <numFmt numFmtId="41" formatCode="_-* #,##0_р_._-;\-* #,##0_р_._-;_-* &quot;-&quot;_р_._-;_-@_-"/>
    <numFmt numFmtId="164" formatCode="_-* #,##0.0_р_._-;\-* #,##0.0_р_._-;_-* &quot;-&quot;_р_._-;_-@_-"/>
    <numFmt numFmtId="165" formatCode="_-* #,##0.0_р_._-;\-* #,##0.0_р_._-;_-* &quot;-&quot;?_р_._-;_-@_-"/>
  </numFmts>
  <fonts count="7"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sz val="11"/>
      <color theme="0" tint="-0.1499984740745262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1" fontId="1" fillId="0" borderId="1" xfId="0" applyNumberFormat="1" applyFon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Fill="1"/>
    <xf numFmtId="0" fontId="0" fillId="0" borderId="5" xfId="0" applyBorder="1"/>
    <xf numFmtId="0" fontId="1" fillId="0" borderId="6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6"/>
  <sheetViews>
    <sheetView tabSelected="1" workbookViewId="0">
      <selection activeCell="J213" sqref="J213"/>
    </sheetView>
  </sheetViews>
  <sheetFormatPr defaultRowHeight="15"/>
  <cols>
    <col min="1" max="1" width="4.5703125" customWidth="1"/>
    <col min="2" max="2" width="15.7109375" customWidth="1"/>
    <col min="3" max="3" width="5.7109375" customWidth="1"/>
    <col min="4" max="6" width="10.28515625" customWidth="1"/>
    <col min="7" max="7" width="9.28515625" bestFit="1" customWidth="1"/>
    <col min="8" max="8" width="9.85546875" bestFit="1" customWidth="1"/>
    <col min="9" max="9" width="9.28515625" bestFit="1" customWidth="1"/>
    <col min="10" max="10" width="9.28515625" customWidth="1"/>
    <col min="11" max="11" width="8.5703125" customWidth="1"/>
    <col min="12" max="12" width="8.42578125" customWidth="1"/>
    <col min="13" max="13" width="8.7109375" customWidth="1"/>
    <col min="14" max="14" width="8.42578125" customWidth="1"/>
    <col min="15" max="15" width="9.5703125" customWidth="1"/>
    <col min="16" max="16" width="9.85546875" bestFit="1" customWidth="1"/>
    <col min="17" max="17" width="8.140625" customWidth="1"/>
    <col min="18" max="18" width="9.7109375" customWidth="1"/>
  </cols>
  <sheetData>
    <row r="1" spans="1:18" ht="20.25">
      <c r="A1" s="20" t="s">
        <v>85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8">
      <c r="A2" s="21" t="s">
        <v>86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ht="18">
      <c r="A3" s="22" t="s">
        <v>87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 ht="15.75" customHeight="1">
      <c r="A4" s="16" t="s">
        <v>0</v>
      </c>
      <c r="B4" s="16" t="s">
        <v>1</v>
      </c>
      <c r="C4" s="16" t="s">
        <v>2</v>
      </c>
      <c r="D4" s="16" t="s">
        <v>3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18" ht="31.5" customHeight="1">
      <c r="A5" s="16"/>
      <c r="B5" s="16"/>
      <c r="C5" s="16"/>
      <c r="D5" s="16" t="s">
        <v>4</v>
      </c>
      <c r="E5" s="16" t="s">
        <v>78</v>
      </c>
      <c r="F5" s="16" t="s">
        <v>91</v>
      </c>
      <c r="G5" s="16" t="s">
        <v>75</v>
      </c>
      <c r="H5" s="16"/>
      <c r="I5" s="16"/>
      <c r="J5" s="17" t="s">
        <v>7</v>
      </c>
      <c r="K5" s="18"/>
      <c r="L5" s="18"/>
      <c r="M5" s="18"/>
      <c r="N5" s="19"/>
      <c r="O5" s="16" t="s">
        <v>80</v>
      </c>
      <c r="P5" s="16" t="s">
        <v>84</v>
      </c>
      <c r="Q5" s="16" t="s">
        <v>8</v>
      </c>
      <c r="R5" s="16" t="s">
        <v>83</v>
      </c>
    </row>
    <row r="6" spans="1:18" ht="36">
      <c r="A6" s="16"/>
      <c r="B6" s="16"/>
      <c r="C6" s="16"/>
      <c r="D6" s="16"/>
      <c r="E6" s="16"/>
      <c r="F6" s="16"/>
      <c r="G6" s="3" t="s">
        <v>76</v>
      </c>
      <c r="H6" s="3" t="s">
        <v>79</v>
      </c>
      <c r="I6" s="3" t="s">
        <v>77</v>
      </c>
      <c r="J6" s="3" t="s">
        <v>92</v>
      </c>
      <c r="K6" s="3" t="s">
        <v>81</v>
      </c>
      <c r="L6" s="3" t="s">
        <v>82</v>
      </c>
      <c r="M6" s="3" t="s">
        <v>5</v>
      </c>
      <c r="N6" s="3" t="s">
        <v>6</v>
      </c>
      <c r="O6" s="16"/>
      <c r="P6" s="16"/>
      <c r="Q6" s="16"/>
      <c r="R6" s="16"/>
    </row>
    <row r="7" spans="1:18">
      <c r="A7" s="4">
        <v>1</v>
      </c>
      <c r="B7" s="12" t="s">
        <v>9</v>
      </c>
      <c r="C7" s="1">
        <v>6</v>
      </c>
      <c r="D7" s="6">
        <v>0</v>
      </c>
      <c r="E7" s="6">
        <v>0</v>
      </c>
      <c r="F7" s="6">
        <v>0</v>
      </c>
      <c r="G7" s="6">
        <v>0</v>
      </c>
      <c r="H7" s="6">
        <f>0*7</f>
        <v>0</v>
      </c>
      <c r="I7" s="6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10">
        <v>0</v>
      </c>
      <c r="Q7" s="10">
        <v>0</v>
      </c>
      <c r="R7" s="10">
        <f t="shared" ref="R7:R38" si="0">0*konst1</f>
        <v>0</v>
      </c>
    </row>
    <row r="8" spans="1:18">
      <c r="A8" s="4">
        <v>2</v>
      </c>
      <c r="B8" s="12" t="s">
        <v>10</v>
      </c>
      <c r="C8" s="1">
        <v>1</v>
      </c>
      <c r="D8" s="6">
        <v>0</v>
      </c>
      <c r="E8" s="6">
        <v>0</v>
      </c>
      <c r="F8" s="6">
        <v>0</v>
      </c>
      <c r="G8" s="6">
        <v>0</v>
      </c>
      <c r="H8" s="6">
        <f t="shared" ref="H8:H71" si="1">0*7</f>
        <v>0</v>
      </c>
      <c r="I8" s="6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10">
        <v>0</v>
      </c>
      <c r="Q8" s="10">
        <v>0</v>
      </c>
      <c r="R8" s="10">
        <f t="shared" si="0"/>
        <v>0</v>
      </c>
    </row>
    <row r="9" spans="1:18">
      <c r="A9" s="4">
        <v>3</v>
      </c>
      <c r="B9" s="12" t="s">
        <v>10</v>
      </c>
      <c r="C9" s="1">
        <v>2</v>
      </c>
      <c r="D9" s="6">
        <v>0</v>
      </c>
      <c r="E9" s="6">
        <v>0</v>
      </c>
      <c r="F9" s="6">
        <v>0</v>
      </c>
      <c r="G9" s="6">
        <v>0</v>
      </c>
      <c r="H9" s="6">
        <f t="shared" si="1"/>
        <v>0</v>
      </c>
      <c r="I9" s="6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10">
        <f>4*570/1000</f>
        <v>2.2799999999999998</v>
      </c>
      <c r="Q9" s="10">
        <v>0</v>
      </c>
      <c r="R9" s="10">
        <f t="shared" si="0"/>
        <v>0</v>
      </c>
    </row>
    <row r="10" spans="1:18">
      <c r="A10" s="4">
        <v>4</v>
      </c>
      <c r="B10" s="12" t="s">
        <v>10</v>
      </c>
      <c r="C10" s="2" t="s">
        <v>41</v>
      </c>
      <c r="D10" s="6">
        <v>0</v>
      </c>
      <c r="E10" s="6">
        <v>0</v>
      </c>
      <c r="F10" s="6">
        <v>0</v>
      </c>
      <c r="G10" s="6">
        <v>0</v>
      </c>
      <c r="H10" s="6">
        <f t="shared" si="1"/>
        <v>0</v>
      </c>
      <c r="I10" s="6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10">
        <v>0</v>
      </c>
      <c r="Q10" s="10">
        <v>0</v>
      </c>
      <c r="R10" s="10">
        <f t="shared" si="0"/>
        <v>0</v>
      </c>
    </row>
    <row r="11" spans="1:18">
      <c r="A11" s="4">
        <v>5</v>
      </c>
      <c r="B11" s="12" t="s">
        <v>10</v>
      </c>
      <c r="C11" s="1">
        <v>3</v>
      </c>
      <c r="D11" s="6">
        <v>0</v>
      </c>
      <c r="E11" s="6">
        <v>0</v>
      </c>
      <c r="F11" s="6">
        <v>0</v>
      </c>
      <c r="G11" s="6">
        <v>0</v>
      </c>
      <c r="H11" s="6">
        <f t="shared" si="1"/>
        <v>0</v>
      </c>
      <c r="I11" s="6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10">
        <v>0</v>
      </c>
      <c r="Q11" s="10">
        <v>0</v>
      </c>
      <c r="R11" s="10">
        <f t="shared" si="0"/>
        <v>0</v>
      </c>
    </row>
    <row r="12" spans="1:18">
      <c r="A12" s="4">
        <v>6</v>
      </c>
      <c r="B12" s="12" t="s">
        <v>10</v>
      </c>
      <c r="C12" s="1">
        <v>4</v>
      </c>
      <c r="D12" s="6">
        <v>0</v>
      </c>
      <c r="E12" s="6">
        <v>0</v>
      </c>
      <c r="F12" s="6">
        <v>0</v>
      </c>
      <c r="G12" s="6">
        <v>0</v>
      </c>
      <c r="H12" s="6">
        <f t="shared" si="1"/>
        <v>0</v>
      </c>
      <c r="I12" s="6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10">
        <v>0</v>
      </c>
      <c r="Q12" s="10">
        <v>0</v>
      </c>
      <c r="R12" s="10">
        <f t="shared" si="0"/>
        <v>0</v>
      </c>
    </row>
    <row r="13" spans="1:18">
      <c r="A13" s="4">
        <v>7</v>
      </c>
      <c r="B13" s="12" t="s">
        <v>10</v>
      </c>
      <c r="C13" s="1">
        <v>6</v>
      </c>
      <c r="D13" s="6">
        <v>0</v>
      </c>
      <c r="E13" s="6">
        <v>0</v>
      </c>
      <c r="F13" s="6">
        <v>0</v>
      </c>
      <c r="G13" s="6">
        <v>0</v>
      </c>
      <c r="H13" s="6">
        <f t="shared" si="1"/>
        <v>0</v>
      </c>
      <c r="I13" s="6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10">
        <v>0</v>
      </c>
      <c r="Q13" s="10">
        <v>0</v>
      </c>
      <c r="R13" s="10">
        <f t="shared" si="0"/>
        <v>0</v>
      </c>
    </row>
    <row r="14" spans="1:18">
      <c r="A14" s="4">
        <v>8</v>
      </c>
      <c r="B14" s="12" t="s">
        <v>10</v>
      </c>
      <c r="C14" s="1">
        <v>7</v>
      </c>
      <c r="D14" s="6">
        <v>0</v>
      </c>
      <c r="E14" s="6">
        <v>0</v>
      </c>
      <c r="F14" s="6">
        <v>0</v>
      </c>
      <c r="G14" s="6">
        <v>0</v>
      </c>
      <c r="H14" s="6">
        <f t="shared" si="1"/>
        <v>0</v>
      </c>
      <c r="I14" s="6">
        <v>0</v>
      </c>
      <c r="J14" s="8">
        <f>20*150/1000</f>
        <v>3</v>
      </c>
      <c r="K14" s="8">
        <v>0</v>
      </c>
      <c r="L14" s="8">
        <v>0</v>
      </c>
      <c r="M14" s="8">
        <f>10*500/1000</f>
        <v>5</v>
      </c>
      <c r="N14" s="8">
        <v>0</v>
      </c>
      <c r="O14" s="8">
        <v>0</v>
      </c>
      <c r="P14" s="10">
        <v>0</v>
      </c>
      <c r="Q14" s="10">
        <v>0</v>
      </c>
      <c r="R14" s="10">
        <f t="shared" si="0"/>
        <v>0</v>
      </c>
    </row>
    <row r="15" spans="1:18">
      <c r="A15" s="4">
        <v>9</v>
      </c>
      <c r="B15" s="12" t="s">
        <v>10</v>
      </c>
      <c r="C15" s="1">
        <v>8</v>
      </c>
      <c r="D15" s="6">
        <v>0</v>
      </c>
      <c r="E15" s="6">
        <v>0</v>
      </c>
      <c r="F15" s="6">
        <v>0</v>
      </c>
      <c r="G15" s="6">
        <v>0</v>
      </c>
      <c r="H15" s="6">
        <f t="shared" si="1"/>
        <v>0</v>
      </c>
      <c r="I15" s="6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10">
        <v>0</v>
      </c>
      <c r="Q15" s="10">
        <v>0</v>
      </c>
      <c r="R15" s="10">
        <f t="shared" si="0"/>
        <v>0</v>
      </c>
    </row>
    <row r="16" spans="1:18">
      <c r="A16" s="4">
        <v>10</v>
      </c>
      <c r="B16" s="12" t="s">
        <v>10</v>
      </c>
      <c r="C16" s="1">
        <v>9</v>
      </c>
      <c r="D16" s="6">
        <v>0</v>
      </c>
      <c r="E16" s="6">
        <v>0</v>
      </c>
      <c r="F16" s="6">
        <v>0</v>
      </c>
      <c r="G16" s="6">
        <v>0</v>
      </c>
      <c r="H16" s="6">
        <f t="shared" si="1"/>
        <v>0</v>
      </c>
      <c r="I16" s="6">
        <v>0</v>
      </c>
      <c r="J16" s="8">
        <f>8*150/1000</f>
        <v>1.2</v>
      </c>
      <c r="K16" s="8">
        <f>4*200/1000</f>
        <v>0.8</v>
      </c>
      <c r="L16" s="8">
        <v>0</v>
      </c>
      <c r="M16" s="8">
        <v>0</v>
      </c>
      <c r="N16" s="8">
        <v>0</v>
      </c>
      <c r="O16" s="8">
        <v>0</v>
      </c>
      <c r="P16" s="10">
        <v>0</v>
      </c>
      <c r="Q16" s="10">
        <v>0</v>
      </c>
      <c r="R16" s="10">
        <f t="shared" si="0"/>
        <v>0</v>
      </c>
    </row>
    <row r="17" spans="1:18">
      <c r="A17" s="4">
        <v>11</v>
      </c>
      <c r="B17" s="12" t="s">
        <v>10</v>
      </c>
      <c r="C17" s="1">
        <v>10</v>
      </c>
      <c r="D17" s="6">
        <v>0</v>
      </c>
      <c r="E17" s="6">
        <v>0</v>
      </c>
      <c r="F17" s="6">
        <v>0</v>
      </c>
      <c r="G17" s="6">
        <v>0</v>
      </c>
      <c r="H17" s="6">
        <f t="shared" si="1"/>
        <v>0</v>
      </c>
      <c r="I17" s="6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10">
        <v>0</v>
      </c>
      <c r="Q17" s="10">
        <v>0</v>
      </c>
      <c r="R17" s="10">
        <f t="shared" si="0"/>
        <v>0</v>
      </c>
    </row>
    <row r="18" spans="1:18">
      <c r="A18" s="4">
        <v>12</v>
      </c>
      <c r="B18" s="12" t="s">
        <v>10</v>
      </c>
      <c r="C18" s="2" t="s">
        <v>42</v>
      </c>
      <c r="D18" s="6">
        <v>0</v>
      </c>
      <c r="E18" s="6">
        <v>0</v>
      </c>
      <c r="F18" s="6">
        <v>0</v>
      </c>
      <c r="G18" s="6">
        <v>0</v>
      </c>
      <c r="H18" s="6">
        <f t="shared" si="1"/>
        <v>0</v>
      </c>
      <c r="I18" s="6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0">
        <v>0</v>
      </c>
      <c r="Q18" s="10">
        <v>0</v>
      </c>
      <c r="R18" s="10">
        <f t="shared" si="0"/>
        <v>0</v>
      </c>
    </row>
    <row r="19" spans="1:18">
      <c r="A19" s="4">
        <v>13</v>
      </c>
      <c r="B19" s="12" t="s">
        <v>10</v>
      </c>
      <c r="C19" s="2" t="s">
        <v>43</v>
      </c>
      <c r="D19" s="6">
        <v>0</v>
      </c>
      <c r="E19" s="6">
        <v>0</v>
      </c>
      <c r="F19" s="6">
        <v>0</v>
      </c>
      <c r="G19" s="6">
        <v>0</v>
      </c>
      <c r="H19" s="6">
        <f t="shared" si="1"/>
        <v>0</v>
      </c>
      <c r="I19" s="6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0">
        <v>0</v>
      </c>
      <c r="Q19" s="10">
        <v>0</v>
      </c>
      <c r="R19" s="10">
        <f t="shared" si="0"/>
        <v>0</v>
      </c>
    </row>
    <row r="20" spans="1:18">
      <c r="A20" s="4">
        <v>14</v>
      </c>
      <c r="B20" s="12" t="s">
        <v>10</v>
      </c>
      <c r="C20" s="1">
        <v>12</v>
      </c>
      <c r="D20" s="6">
        <v>0</v>
      </c>
      <c r="E20" s="6">
        <v>0</v>
      </c>
      <c r="F20" s="6">
        <v>0</v>
      </c>
      <c r="G20" s="6">
        <v>0</v>
      </c>
      <c r="H20" s="6">
        <f t="shared" si="1"/>
        <v>0</v>
      </c>
      <c r="I20" s="6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10">
        <v>0</v>
      </c>
      <c r="Q20" s="10">
        <v>0</v>
      </c>
      <c r="R20" s="10">
        <f t="shared" si="0"/>
        <v>0</v>
      </c>
    </row>
    <row r="21" spans="1:18">
      <c r="A21" s="4">
        <v>15</v>
      </c>
      <c r="B21" s="12" t="s">
        <v>10</v>
      </c>
      <c r="C21" s="1">
        <v>13</v>
      </c>
      <c r="D21" s="6">
        <v>0</v>
      </c>
      <c r="E21" s="6">
        <v>0</v>
      </c>
      <c r="F21" s="6">
        <v>0</v>
      </c>
      <c r="G21" s="6">
        <v>0</v>
      </c>
      <c r="H21" s="6">
        <f t="shared" si="1"/>
        <v>0</v>
      </c>
      <c r="I21" s="6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10">
        <v>0</v>
      </c>
      <c r="Q21" s="10">
        <v>0</v>
      </c>
      <c r="R21" s="10">
        <f t="shared" si="0"/>
        <v>0</v>
      </c>
    </row>
    <row r="22" spans="1:18">
      <c r="A22" s="4">
        <v>16</v>
      </c>
      <c r="B22" s="12" t="s">
        <v>10</v>
      </c>
      <c r="C22" s="1">
        <v>14</v>
      </c>
      <c r="D22" s="6">
        <v>0</v>
      </c>
      <c r="E22" s="6">
        <v>0</v>
      </c>
      <c r="F22" s="6">
        <v>0</v>
      </c>
      <c r="G22" s="6">
        <v>0</v>
      </c>
      <c r="H22" s="6">
        <f t="shared" si="1"/>
        <v>0</v>
      </c>
      <c r="I22" s="6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10">
        <v>0</v>
      </c>
      <c r="Q22" s="10">
        <v>0</v>
      </c>
      <c r="R22" s="10">
        <f t="shared" si="0"/>
        <v>0</v>
      </c>
    </row>
    <row r="23" spans="1:18">
      <c r="A23" s="4">
        <v>17</v>
      </c>
      <c r="B23" s="12" t="s">
        <v>10</v>
      </c>
      <c r="C23" s="1">
        <v>15</v>
      </c>
      <c r="D23" s="6">
        <v>0</v>
      </c>
      <c r="E23" s="6">
        <v>0</v>
      </c>
      <c r="F23" s="6">
        <v>0</v>
      </c>
      <c r="G23" s="6">
        <v>0</v>
      </c>
      <c r="H23" s="6">
        <f t="shared" si="1"/>
        <v>0</v>
      </c>
      <c r="I23" s="6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10">
        <v>0</v>
      </c>
      <c r="Q23" s="10">
        <v>0</v>
      </c>
      <c r="R23" s="10">
        <f t="shared" si="0"/>
        <v>0</v>
      </c>
    </row>
    <row r="24" spans="1:18">
      <c r="A24" s="4">
        <v>18</v>
      </c>
      <c r="B24" s="12" t="s">
        <v>10</v>
      </c>
      <c r="C24" s="1">
        <v>16</v>
      </c>
      <c r="D24" s="6">
        <v>0</v>
      </c>
      <c r="E24" s="6">
        <v>0</v>
      </c>
      <c r="F24" s="6">
        <v>0</v>
      </c>
      <c r="G24" s="6">
        <v>0</v>
      </c>
      <c r="H24" s="6">
        <f t="shared" si="1"/>
        <v>0</v>
      </c>
      <c r="I24" s="6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0">
        <v>0</v>
      </c>
      <c r="Q24" s="10">
        <v>0</v>
      </c>
      <c r="R24" s="10">
        <f t="shared" si="0"/>
        <v>0</v>
      </c>
    </row>
    <row r="25" spans="1:18">
      <c r="A25" s="4">
        <v>19</v>
      </c>
      <c r="B25" s="12" t="s">
        <v>10</v>
      </c>
      <c r="C25" s="1">
        <v>17</v>
      </c>
      <c r="D25" s="6">
        <v>0</v>
      </c>
      <c r="E25" s="6">
        <v>0</v>
      </c>
      <c r="F25" s="6">
        <v>0</v>
      </c>
      <c r="G25" s="6">
        <v>0</v>
      </c>
      <c r="H25" s="6">
        <f t="shared" si="1"/>
        <v>0</v>
      </c>
      <c r="I25" s="6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0">
        <v>0</v>
      </c>
      <c r="Q25" s="10">
        <v>0</v>
      </c>
      <c r="R25" s="10">
        <f t="shared" si="0"/>
        <v>0</v>
      </c>
    </row>
    <row r="26" spans="1:18">
      <c r="A26" s="4">
        <v>20</v>
      </c>
      <c r="B26" s="12" t="s">
        <v>10</v>
      </c>
      <c r="C26" s="1">
        <v>19</v>
      </c>
      <c r="D26" s="6">
        <v>0</v>
      </c>
      <c r="E26" s="6">
        <v>0</v>
      </c>
      <c r="F26" s="6">
        <v>0</v>
      </c>
      <c r="G26" s="6">
        <v>0</v>
      </c>
      <c r="H26" s="6">
        <f t="shared" si="1"/>
        <v>0</v>
      </c>
      <c r="I26" s="6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0">
        <v>0</v>
      </c>
      <c r="Q26" s="10">
        <v>0</v>
      </c>
      <c r="R26" s="10">
        <f t="shared" si="0"/>
        <v>0</v>
      </c>
    </row>
    <row r="27" spans="1:18">
      <c r="A27" s="4">
        <v>21</v>
      </c>
      <c r="B27" s="12" t="s">
        <v>10</v>
      </c>
      <c r="C27" s="1">
        <v>21</v>
      </c>
      <c r="D27" s="6">
        <v>0</v>
      </c>
      <c r="E27" s="6">
        <v>0</v>
      </c>
      <c r="F27" s="6">
        <v>0</v>
      </c>
      <c r="G27" s="6">
        <v>0</v>
      </c>
      <c r="H27" s="6">
        <f t="shared" si="1"/>
        <v>0</v>
      </c>
      <c r="I27" s="6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10">
        <v>0</v>
      </c>
      <c r="Q27" s="10">
        <v>0</v>
      </c>
      <c r="R27" s="10">
        <f t="shared" si="0"/>
        <v>0</v>
      </c>
    </row>
    <row r="28" spans="1:18">
      <c r="A28" s="4">
        <v>22</v>
      </c>
      <c r="B28" s="12" t="s">
        <v>10</v>
      </c>
      <c r="C28" s="1">
        <v>23</v>
      </c>
      <c r="D28" s="6">
        <v>0</v>
      </c>
      <c r="E28" s="6">
        <v>0</v>
      </c>
      <c r="F28" s="6">
        <v>0</v>
      </c>
      <c r="G28" s="6">
        <v>0</v>
      </c>
      <c r="H28" s="6">
        <f t="shared" si="1"/>
        <v>0</v>
      </c>
      <c r="I28" s="6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10">
        <v>0</v>
      </c>
      <c r="Q28" s="10">
        <v>0</v>
      </c>
      <c r="R28" s="10">
        <f t="shared" si="0"/>
        <v>0</v>
      </c>
    </row>
    <row r="29" spans="1:18" ht="22.5">
      <c r="A29" s="4">
        <v>23</v>
      </c>
      <c r="B29" s="12" t="s">
        <v>11</v>
      </c>
      <c r="C29" s="1">
        <v>4</v>
      </c>
      <c r="D29" s="6">
        <v>0</v>
      </c>
      <c r="E29" s="6">
        <v>0</v>
      </c>
      <c r="F29" s="6">
        <v>0</v>
      </c>
      <c r="G29" s="6">
        <v>0</v>
      </c>
      <c r="H29" s="6">
        <f t="shared" si="1"/>
        <v>0</v>
      </c>
      <c r="I29" s="6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10">
        <v>0</v>
      </c>
      <c r="Q29" s="10">
        <v>0</v>
      </c>
      <c r="R29" s="10">
        <f t="shared" si="0"/>
        <v>0</v>
      </c>
    </row>
    <row r="30" spans="1:18" ht="22.5">
      <c r="A30" s="4">
        <v>24</v>
      </c>
      <c r="B30" s="12" t="s">
        <v>11</v>
      </c>
      <c r="C30" s="1">
        <v>5</v>
      </c>
      <c r="D30" s="6">
        <v>0</v>
      </c>
      <c r="E30" s="6">
        <v>0</v>
      </c>
      <c r="F30" s="6">
        <v>0</v>
      </c>
      <c r="G30" s="6">
        <v>0</v>
      </c>
      <c r="H30" s="6">
        <f t="shared" si="1"/>
        <v>0</v>
      </c>
      <c r="I30" s="6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0">
        <v>0</v>
      </c>
      <c r="Q30" s="10">
        <v>0</v>
      </c>
      <c r="R30" s="10">
        <f t="shared" si="0"/>
        <v>0</v>
      </c>
    </row>
    <row r="31" spans="1:18">
      <c r="A31" s="4">
        <v>25</v>
      </c>
      <c r="B31" s="12" t="s">
        <v>12</v>
      </c>
      <c r="C31" s="2" t="s">
        <v>41</v>
      </c>
      <c r="D31" s="6">
        <v>0</v>
      </c>
      <c r="E31" s="6">
        <v>0</v>
      </c>
      <c r="F31" s="6">
        <v>0</v>
      </c>
      <c r="G31" s="6">
        <v>0</v>
      </c>
      <c r="H31" s="6">
        <f t="shared" si="1"/>
        <v>0</v>
      </c>
      <c r="I31" s="6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10">
        <v>0</v>
      </c>
      <c r="Q31" s="10">
        <v>0</v>
      </c>
      <c r="R31" s="10">
        <f t="shared" si="0"/>
        <v>0</v>
      </c>
    </row>
    <row r="32" spans="1:18">
      <c r="A32" s="4">
        <v>26</v>
      </c>
      <c r="B32" s="12" t="s">
        <v>12</v>
      </c>
      <c r="C32" s="2" t="s">
        <v>44</v>
      </c>
      <c r="D32" s="6">
        <v>0</v>
      </c>
      <c r="E32" s="6">
        <v>0</v>
      </c>
      <c r="F32" s="6">
        <v>0</v>
      </c>
      <c r="G32" s="6">
        <v>0</v>
      </c>
      <c r="H32" s="6">
        <f t="shared" si="1"/>
        <v>0</v>
      </c>
      <c r="I32" s="6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10">
        <v>0</v>
      </c>
      <c r="Q32" s="10">
        <v>0</v>
      </c>
      <c r="R32" s="10">
        <f t="shared" si="0"/>
        <v>0</v>
      </c>
    </row>
    <row r="33" spans="1:18">
      <c r="A33" s="4">
        <v>27</v>
      </c>
      <c r="B33" s="12" t="s">
        <v>12</v>
      </c>
      <c r="C33" s="2" t="s">
        <v>45</v>
      </c>
      <c r="D33" s="6">
        <v>0</v>
      </c>
      <c r="E33" s="6">
        <v>0</v>
      </c>
      <c r="F33" s="6">
        <v>0</v>
      </c>
      <c r="G33" s="6">
        <v>0</v>
      </c>
      <c r="H33" s="6">
        <f t="shared" si="1"/>
        <v>0</v>
      </c>
      <c r="I33" s="6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0">
        <v>0</v>
      </c>
      <c r="Q33" s="10">
        <v>0</v>
      </c>
      <c r="R33" s="10">
        <f t="shared" si="0"/>
        <v>0</v>
      </c>
    </row>
    <row r="34" spans="1:18">
      <c r="A34" s="4">
        <v>28</v>
      </c>
      <c r="B34" s="12" t="s">
        <v>12</v>
      </c>
      <c r="C34" s="2" t="s">
        <v>46</v>
      </c>
      <c r="D34" s="6">
        <v>0</v>
      </c>
      <c r="E34" s="6">
        <v>0</v>
      </c>
      <c r="F34" s="6">
        <v>0</v>
      </c>
      <c r="G34" s="6">
        <v>0</v>
      </c>
      <c r="H34" s="6">
        <f t="shared" si="1"/>
        <v>0</v>
      </c>
      <c r="I34" s="6">
        <v>0</v>
      </c>
      <c r="J34" s="8">
        <f>8*150/1000</f>
        <v>1.2</v>
      </c>
      <c r="K34" s="8">
        <f>6*200/1000</f>
        <v>1.2</v>
      </c>
      <c r="L34" s="8">
        <v>0</v>
      </c>
      <c r="M34" s="8">
        <v>0</v>
      </c>
      <c r="N34" s="8">
        <v>0</v>
      </c>
      <c r="O34" s="8">
        <v>0</v>
      </c>
      <c r="P34" s="10">
        <v>0</v>
      </c>
      <c r="Q34" s="10">
        <v>0</v>
      </c>
      <c r="R34" s="10">
        <f t="shared" si="0"/>
        <v>0</v>
      </c>
    </row>
    <row r="35" spans="1:18">
      <c r="A35" s="4">
        <v>29</v>
      </c>
      <c r="B35" s="12" t="s">
        <v>12</v>
      </c>
      <c r="C35" s="2" t="s">
        <v>47</v>
      </c>
      <c r="D35" s="6">
        <v>0</v>
      </c>
      <c r="E35" s="6">
        <v>0</v>
      </c>
      <c r="F35" s="6">
        <v>0</v>
      </c>
      <c r="G35" s="6">
        <v>0</v>
      </c>
      <c r="H35" s="6">
        <f t="shared" si="1"/>
        <v>0</v>
      </c>
      <c r="I35" s="6">
        <v>0</v>
      </c>
      <c r="J35" s="8">
        <v>0</v>
      </c>
      <c r="K35" s="8">
        <f>4*1000/1000</f>
        <v>4</v>
      </c>
      <c r="L35" s="8">
        <v>0</v>
      </c>
      <c r="M35" s="8">
        <v>0</v>
      </c>
      <c r="N35" s="8">
        <v>0</v>
      </c>
      <c r="O35" s="8">
        <v>0</v>
      </c>
      <c r="P35" s="10">
        <v>0</v>
      </c>
      <c r="Q35" s="10">
        <v>0</v>
      </c>
      <c r="R35" s="10">
        <f t="shared" si="0"/>
        <v>0</v>
      </c>
    </row>
    <row r="36" spans="1:18">
      <c r="A36" s="4">
        <v>30</v>
      </c>
      <c r="B36" s="12" t="s">
        <v>12</v>
      </c>
      <c r="C36" s="2" t="s">
        <v>48</v>
      </c>
      <c r="D36" s="6">
        <v>0</v>
      </c>
      <c r="E36" s="6">
        <v>0</v>
      </c>
      <c r="F36" s="6">
        <v>0</v>
      </c>
      <c r="G36" s="6">
        <v>0</v>
      </c>
      <c r="H36" s="6">
        <f t="shared" si="1"/>
        <v>0</v>
      </c>
      <c r="I36" s="6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10">
        <v>0</v>
      </c>
      <c r="Q36" s="10">
        <v>0</v>
      </c>
      <c r="R36" s="10">
        <f t="shared" si="0"/>
        <v>0</v>
      </c>
    </row>
    <row r="37" spans="1:18">
      <c r="A37" s="4">
        <v>31</v>
      </c>
      <c r="B37" s="12" t="s">
        <v>13</v>
      </c>
      <c r="C37" s="1">
        <v>29</v>
      </c>
      <c r="D37" s="6">
        <v>0</v>
      </c>
      <c r="E37" s="6">
        <v>0</v>
      </c>
      <c r="F37" s="6">
        <v>0</v>
      </c>
      <c r="G37" s="6">
        <v>0</v>
      </c>
      <c r="H37" s="6">
        <f t="shared" si="1"/>
        <v>0</v>
      </c>
      <c r="I37" s="6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10">
        <v>0</v>
      </c>
      <c r="Q37" s="10">
        <v>0</v>
      </c>
      <c r="R37" s="10">
        <f t="shared" si="0"/>
        <v>0</v>
      </c>
    </row>
    <row r="38" spans="1:18">
      <c r="A38" s="4">
        <v>32</v>
      </c>
      <c r="B38" s="12" t="s">
        <v>13</v>
      </c>
      <c r="C38" s="2" t="s">
        <v>49</v>
      </c>
      <c r="D38" s="6">
        <v>0</v>
      </c>
      <c r="E38" s="6">
        <v>0</v>
      </c>
      <c r="F38" s="6">
        <v>0</v>
      </c>
      <c r="G38" s="6">
        <v>0</v>
      </c>
      <c r="H38" s="6">
        <f t="shared" si="1"/>
        <v>0</v>
      </c>
      <c r="I38" s="6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10">
        <v>0</v>
      </c>
      <c r="Q38" s="10">
        <v>0</v>
      </c>
      <c r="R38" s="10">
        <f t="shared" si="0"/>
        <v>0</v>
      </c>
    </row>
    <row r="39" spans="1:18">
      <c r="A39" s="4">
        <v>33</v>
      </c>
      <c r="B39" s="12" t="s">
        <v>13</v>
      </c>
      <c r="C39" s="2" t="s">
        <v>50</v>
      </c>
      <c r="D39" s="6">
        <v>0</v>
      </c>
      <c r="E39" s="6">
        <v>0</v>
      </c>
      <c r="F39" s="6">
        <v>0</v>
      </c>
      <c r="G39" s="6">
        <v>0</v>
      </c>
      <c r="H39" s="6">
        <f t="shared" si="1"/>
        <v>0</v>
      </c>
      <c r="I39" s="6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10">
        <v>0</v>
      </c>
      <c r="Q39" s="10">
        <v>0</v>
      </c>
      <c r="R39" s="10">
        <f>25*konst1</f>
        <v>0.50724999999999998</v>
      </c>
    </row>
    <row r="40" spans="1:18">
      <c r="A40" s="4">
        <v>34</v>
      </c>
      <c r="B40" s="12" t="s">
        <v>13</v>
      </c>
      <c r="C40" s="1">
        <v>33</v>
      </c>
      <c r="D40" s="6">
        <v>0</v>
      </c>
      <c r="E40" s="6">
        <v>0</v>
      </c>
      <c r="F40" s="6">
        <v>0</v>
      </c>
      <c r="G40" s="6">
        <v>0</v>
      </c>
      <c r="H40" s="6">
        <f t="shared" si="1"/>
        <v>0</v>
      </c>
      <c r="I40" s="6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0">
        <v>0</v>
      </c>
      <c r="Q40" s="10">
        <v>0</v>
      </c>
      <c r="R40" s="10">
        <f>0*konst1</f>
        <v>0</v>
      </c>
    </row>
    <row r="41" spans="1:18">
      <c r="A41" s="4">
        <v>35</v>
      </c>
      <c r="B41" s="12" t="s">
        <v>13</v>
      </c>
      <c r="C41" s="1">
        <v>38</v>
      </c>
      <c r="D41" s="6">
        <v>0</v>
      </c>
      <c r="E41" s="6">
        <v>0</v>
      </c>
      <c r="F41" s="6">
        <v>0</v>
      </c>
      <c r="G41" s="6">
        <v>1</v>
      </c>
      <c r="H41" s="6">
        <f t="shared" si="1"/>
        <v>0</v>
      </c>
      <c r="I41" s="6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10">
        <v>0</v>
      </c>
      <c r="Q41" s="10">
        <v>0</v>
      </c>
      <c r="R41" s="10">
        <f>0*konst1</f>
        <v>0</v>
      </c>
    </row>
    <row r="42" spans="1:18">
      <c r="A42" s="4">
        <v>36</v>
      </c>
      <c r="B42" s="12" t="s">
        <v>13</v>
      </c>
      <c r="C42" s="1">
        <v>39</v>
      </c>
      <c r="D42" s="6">
        <v>0</v>
      </c>
      <c r="E42" s="6">
        <v>0</v>
      </c>
      <c r="F42" s="6">
        <v>0</v>
      </c>
      <c r="G42" s="6">
        <v>0</v>
      </c>
      <c r="H42" s="6">
        <f t="shared" si="1"/>
        <v>0</v>
      </c>
      <c r="I42" s="6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10">
        <v>0</v>
      </c>
      <c r="Q42" s="10">
        <v>0</v>
      </c>
      <c r="R42" s="10">
        <f>0*konst1</f>
        <v>0</v>
      </c>
    </row>
    <row r="43" spans="1:18">
      <c r="A43" s="4">
        <v>37</v>
      </c>
      <c r="B43" s="12" t="s">
        <v>13</v>
      </c>
      <c r="C43" s="1">
        <v>40</v>
      </c>
      <c r="D43" s="6">
        <v>0</v>
      </c>
      <c r="E43" s="6">
        <v>0</v>
      </c>
      <c r="F43" s="6">
        <v>0</v>
      </c>
      <c r="G43" s="6">
        <v>1</v>
      </c>
      <c r="H43" s="6">
        <f t="shared" si="1"/>
        <v>0</v>
      </c>
      <c r="I43" s="6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10">
        <v>0</v>
      </c>
      <c r="Q43" s="10">
        <v>0</v>
      </c>
      <c r="R43" s="10">
        <f>0*konst1</f>
        <v>0</v>
      </c>
    </row>
    <row r="44" spans="1:18">
      <c r="A44" s="4">
        <v>38</v>
      </c>
      <c r="B44" s="12" t="s">
        <v>13</v>
      </c>
      <c r="C44" s="1">
        <v>41</v>
      </c>
      <c r="D44" s="6">
        <v>0</v>
      </c>
      <c r="E44" s="6">
        <v>0</v>
      </c>
      <c r="F44" s="6">
        <v>0</v>
      </c>
      <c r="G44" s="6">
        <v>0</v>
      </c>
      <c r="H44" s="6">
        <f t="shared" si="1"/>
        <v>0</v>
      </c>
      <c r="I44" s="6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10">
        <v>0</v>
      </c>
      <c r="Q44" s="10">
        <v>12</v>
      </c>
      <c r="R44" s="10">
        <f>25*konst1</f>
        <v>0.50724999999999998</v>
      </c>
    </row>
    <row r="45" spans="1:18">
      <c r="A45" s="4">
        <v>39</v>
      </c>
      <c r="B45" s="12" t="s">
        <v>13</v>
      </c>
      <c r="C45" s="2" t="s">
        <v>51</v>
      </c>
      <c r="D45" s="6">
        <v>0</v>
      </c>
      <c r="E45" s="6">
        <v>0</v>
      </c>
      <c r="F45" s="6">
        <v>0</v>
      </c>
      <c r="G45" s="6">
        <v>0</v>
      </c>
      <c r="H45" s="6">
        <f t="shared" si="1"/>
        <v>0</v>
      </c>
      <c r="I45" s="6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10">
        <v>0</v>
      </c>
      <c r="Q45" s="10">
        <v>0</v>
      </c>
      <c r="R45" s="10">
        <f t="shared" ref="R45:R76" si="2">0*konst1</f>
        <v>0</v>
      </c>
    </row>
    <row r="46" spans="1:18">
      <c r="A46" s="4">
        <v>40</v>
      </c>
      <c r="B46" s="12" t="s">
        <v>13</v>
      </c>
      <c r="C46" s="1">
        <v>42</v>
      </c>
      <c r="D46" s="6">
        <v>0</v>
      </c>
      <c r="E46" s="6">
        <v>0</v>
      </c>
      <c r="F46" s="6">
        <v>0</v>
      </c>
      <c r="G46" s="6">
        <v>0</v>
      </c>
      <c r="H46" s="6">
        <f t="shared" si="1"/>
        <v>0</v>
      </c>
      <c r="I46" s="6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10">
        <v>0</v>
      </c>
      <c r="Q46" s="10">
        <v>0</v>
      </c>
      <c r="R46" s="10">
        <f t="shared" si="2"/>
        <v>0</v>
      </c>
    </row>
    <row r="47" spans="1:18">
      <c r="A47" s="4">
        <v>41</v>
      </c>
      <c r="B47" s="12" t="s">
        <v>14</v>
      </c>
      <c r="C47" s="1">
        <v>1</v>
      </c>
      <c r="D47" s="6">
        <v>0</v>
      </c>
      <c r="E47" s="6">
        <v>0</v>
      </c>
      <c r="F47" s="6">
        <v>0</v>
      </c>
      <c r="G47" s="6">
        <v>0</v>
      </c>
      <c r="H47" s="6">
        <f t="shared" si="1"/>
        <v>0</v>
      </c>
      <c r="I47" s="6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10">
        <v>0</v>
      </c>
      <c r="Q47" s="10">
        <v>0</v>
      </c>
      <c r="R47" s="10">
        <f t="shared" si="2"/>
        <v>0</v>
      </c>
    </row>
    <row r="48" spans="1:18">
      <c r="A48" s="4">
        <v>42</v>
      </c>
      <c r="B48" s="12" t="s">
        <v>14</v>
      </c>
      <c r="C48" s="1">
        <v>270</v>
      </c>
      <c r="D48" s="6">
        <v>0</v>
      </c>
      <c r="E48" s="6">
        <v>0</v>
      </c>
      <c r="F48" s="6">
        <v>0</v>
      </c>
      <c r="G48" s="6">
        <v>0</v>
      </c>
      <c r="H48" s="6">
        <f t="shared" si="1"/>
        <v>0</v>
      </c>
      <c r="I48" s="6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10">
        <v>0</v>
      </c>
      <c r="Q48" s="10">
        <v>0</v>
      </c>
      <c r="R48" s="10">
        <f t="shared" si="2"/>
        <v>0</v>
      </c>
    </row>
    <row r="49" spans="1:18" ht="22.5">
      <c r="A49" s="4">
        <v>43</v>
      </c>
      <c r="B49" s="12" t="s">
        <v>15</v>
      </c>
      <c r="C49" s="1">
        <v>8</v>
      </c>
      <c r="D49" s="6">
        <v>0</v>
      </c>
      <c r="E49" s="6">
        <v>0</v>
      </c>
      <c r="F49" s="6">
        <v>0</v>
      </c>
      <c r="G49" s="6">
        <v>0</v>
      </c>
      <c r="H49" s="6">
        <f t="shared" si="1"/>
        <v>0</v>
      </c>
      <c r="I49" s="6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10">
        <v>0</v>
      </c>
      <c r="Q49" s="10">
        <v>0</v>
      </c>
      <c r="R49" s="10">
        <f t="shared" si="2"/>
        <v>0</v>
      </c>
    </row>
    <row r="50" spans="1:18">
      <c r="A50" s="4">
        <v>44</v>
      </c>
      <c r="B50" s="12" t="s">
        <v>16</v>
      </c>
      <c r="C50" s="1">
        <v>4</v>
      </c>
      <c r="D50" s="6">
        <v>0</v>
      </c>
      <c r="E50" s="6">
        <v>0</v>
      </c>
      <c r="F50" s="6">
        <v>1</v>
      </c>
      <c r="G50" s="6">
        <v>0</v>
      </c>
      <c r="H50" s="6">
        <f t="shared" si="1"/>
        <v>0</v>
      </c>
      <c r="I50" s="6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10">
        <v>0</v>
      </c>
      <c r="Q50" s="10">
        <v>0</v>
      </c>
      <c r="R50" s="10">
        <f t="shared" si="2"/>
        <v>0</v>
      </c>
    </row>
    <row r="51" spans="1:18">
      <c r="A51" s="4">
        <v>45</v>
      </c>
      <c r="B51" s="12" t="s">
        <v>16</v>
      </c>
      <c r="C51" s="1">
        <v>6</v>
      </c>
      <c r="D51" s="6">
        <v>0</v>
      </c>
      <c r="E51" s="6">
        <v>0</v>
      </c>
      <c r="F51" s="6">
        <v>0</v>
      </c>
      <c r="G51" s="6">
        <v>0</v>
      </c>
      <c r="H51" s="6">
        <f t="shared" si="1"/>
        <v>0</v>
      </c>
      <c r="I51" s="6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10">
        <v>0</v>
      </c>
      <c r="Q51" s="10">
        <v>0</v>
      </c>
      <c r="R51" s="10">
        <f t="shared" si="2"/>
        <v>0</v>
      </c>
    </row>
    <row r="52" spans="1:18">
      <c r="A52" s="4">
        <v>46</v>
      </c>
      <c r="B52" s="12" t="s">
        <v>16</v>
      </c>
      <c r="C52" s="1">
        <v>8</v>
      </c>
      <c r="D52" s="6">
        <v>0</v>
      </c>
      <c r="E52" s="6">
        <v>0</v>
      </c>
      <c r="F52" s="6">
        <v>0</v>
      </c>
      <c r="G52" s="6">
        <v>0</v>
      </c>
      <c r="H52" s="6">
        <f t="shared" si="1"/>
        <v>0</v>
      </c>
      <c r="I52" s="6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f>1*7</f>
        <v>7</v>
      </c>
      <c r="P52" s="10">
        <v>0</v>
      </c>
      <c r="Q52" s="10">
        <v>0</v>
      </c>
      <c r="R52" s="10">
        <f t="shared" si="2"/>
        <v>0</v>
      </c>
    </row>
    <row r="53" spans="1:18">
      <c r="A53" s="4">
        <v>47</v>
      </c>
      <c r="B53" s="12" t="s">
        <v>16</v>
      </c>
      <c r="C53" s="1">
        <v>12</v>
      </c>
      <c r="D53" s="6">
        <v>0</v>
      </c>
      <c r="E53" s="6">
        <v>0</v>
      </c>
      <c r="F53" s="6">
        <v>0</v>
      </c>
      <c r="G53" s="6">
        <v>0</v>
      </c>
      <c r="H53" s="6">
        <f t="shared" si="1"/>
        <v>0</v>
      </c>
      <c r="I53" s="6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10">
        <v>0</v>
      </c>
      <c r="Q53" s="10">
        <v>0</v>
      </c>
      <c r="R53" s="10">
        <f t="shared" si="2"/>
        <v>0</v>
      </c>
    </row>
    <row r="54" spans="1:18">
      <c r="A54" s="4">
        <v>48</v>
      </c>
      <c r="B54" s="12" t="s">
        <v>16</v>
      </c>
      <c r="C54" s="2" t="s">
        <v>52</v>
      </c>
      <c r="D54" s="6">
        <v>3</v>
      </c>
      <c r="E54" s="6">
        <v>0</v>
      </c>
      <c r="F54" s="6">
        <v>0</v>
      </c>
      <c r="G54" s="6">
        <v>0</v>
      </c>
      <c r="H54" s="6">
        <f t="shared" si="1"/>
        <v>0</v>
      </c>
      <c r="I54" s="6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10">
        <v>0</v>
      </c>
      <c r="Q54" s="10">
        <v>0</v>
      </c>
      <c r="R54" s="10">
        <f t="shared" si="2"/>
        <v>0</v>
      </c>
    </row>
    <row r="55" spans="1:18">
      <c r="A55" s="4">
        <v>49</v>
      </c>
      <c r="B55" s="12" t="s">
        <v>16</v>
      </c>
      <c r="C55" s="2" t="s">
        <v>53</v>
      </c>
      <c r="D55" s="6">
        <v>0</v>
      </c>
      <c r="E55" s="6">
        <v>0</v>
      </c>
      <c r="F55" s="6">
        <v>0</v>
      </c>
      <c r="G55" s="6">
        <v>0</v>
      </c>
      <c r="H55" s="6">
        <f t="shared" si="1"/>
        <v>0</v>
      </c>
      <c r="I55" s="6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10">
        <v>0</v>
      </c>
      <c r="Q55" s="10">
        <v>0</v>
      </c>
      <c r="R55" s="10">
        <f t="shared" si="2"/>
        <v>0</v>
      </c>
    </row>
    <row r="56" spans="1:18">
      <c r="A56" s="4">
        <v>50</v>
      </c>
      <c r="B56" s="12" t="s">
        <v>16</v>
      </c>
      <c r="C56" s="1">
        <v>16</v>
      </c>
      <c r="D56" s="6">
        <v>0</v>
      </c>
      <c r="E56" s="6">
        <v>0</v>
      </c>
      <c r="F56" s="6">
        <v>1</v>
      </c>
      <c r="G56" s="6">
        <v>0</v>
      </c>
      <c r="H56" s="6">
        <f t="shared" si="1"/>
        <v>0</v>
      </c>
      <c r="I56" s="6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10">
        <v>0</v>
      </c>
      <c r="Q56" s="10">
        <v>0</v>
      </c>
      <c r="R56" s="10">
        <f t="shared" si="2"/>
        <v>0</v>
      </c>
    </row>
    <row r="57" spans="1:18">
      <c r="A57" s="4">
        <v>51</v>
      </c>
      <c r="B57" s="12" t="s">
        <v>17</v>
      </c>
      <c r="C57" s="1">
        <v>1</v>
      </c>
      <c r="D57" s="6">
        <v>0</v>
      </c>
      <c r="E57" s="6">
        <v>0</v>
      </c>
      <c r="F57" s="6">
        <v>0</v>
      </c>
      <c r="G57" s="6">
        <v>0</v>
      </c>
      <c r="H57" s="6">
        <f t="shared" si="1"/>
        <v>0</v>
      </c>
      <c r="I57" s="6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10">
        <v>0</v>
      </c>
      <c r="Q57" s="10">
        <v>0</v>
      </c>
      <c r="R57" s="10">
        <f t="shared" si="2"/>
        <v>0</v>
      </c>
    </row>
    <row r="58" spans="1:18">
      <c r="A58" s="4">
        <v>52</v>
      </c>
      <c r="B58" s="12" t="s">
        <v>17</v>
      </c>
      <c r="C58" s="1">
        <v>2</v>
      </c>
      <c r="D58" s="6">
        <v>0</v>
      </c>
      <c r="E58" s="6">
        <v>0</v>
      </c>
      <c r="F58" s="6">
        <v>0</v>
      </c>
      <c r="G58" s="6">
        <v>0</v>
      </c>
      <c r="H58" s="6">
        <f t="shared" si="1"/>
        <v>0</v>
      </c>
      <c r="I58" s="6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0">
        <v>0</v>
      </c>
      <c r="Q58" s="10">
        <v>0</v>
      </c>
      <c r="R58" s="10">
        <f t="shared" si="2"/>
        <v>0</v>
      </c>
    </row>
    <row r="59" spans="1:18">
      <c r="A59" s="4">
        <v>53</v>
      </c>
      <c r="B59" s="12" t="s">
        <v>17</v>
      </c>
      <c r="C59" s="1">
        <v>4</v>
      </c>
      <c r="D59" s="6">
        <v>0</v>
      </c>
      <c r="E59" s="6">
        <v>0</v>
      </c>
      <c r="F59" s="6">
        <v>0</v>
      </c>
      <c r="G59" s="6">
        <v>0</v>
      </c>
      <c r="H59" s="6">
        <f t="shared" si="1"/>
        <v>0</v>
      </c>
      <c r="I59" s="6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10">
        <v>0</v>
      </c>
      <c r="Q59" s="10">
        <v>0</v>
      </c>
      <c r="R59" s="10">
        <f t="shared" si="2"/>
        <v>0</v>
      </c>
    </row>
    <row r="60" spans="1:18">
      <c r="A60" s="4">
        <v>54</v>
      </c>
      <c r="B60" s="12" t="s">
        <v>17</v>
      </c>
      <c r="C60" s="1">
        <v>5</v>
      </c>
      <c r="D60" s="6">
        <v>0</v>
      </c>
      <c r="E60" s="6">
        <v>0</v>
      </c>
      <c r="F60" s="6">
        <v>0</v>
      </c>
      <c r="G60" s="6">
        <v>0</v>
      </c>
      <c r="H60" s="6">
        <f t="shared" si="1"/>
        <v>0</v>
      </c>
      <c r="I60" s="6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10">
        <v>0</v>
      </c>
      <c r="Q60" s="10">
        <v>0</v>
      </c>
      <c r="R60" s="10">
        <f t="shared" si="2"/>
        <v>0</v>
      </c>
    </row>
    <row r="61" spans="1:18">
      <c r="A61" s="4">
        <v>55</v>
      </c>
      <c r="B61" s="12" t="s">
        <v>17</v>
      </c>
      <c r="C61" s="1">
        <v>6</v>
      </c>
      <c r="D61" s="6">
        <v>0</v>
      </c>
      <c r="E61" s="6">
        <v>0</v>
      </c>
      <c r="F61" s="6">
        <v>0</v>
      </c>
      <c r="G61" s="6">
        <v>0</v>
      </c>
      <c r="H61" s="6">
        <f t="shared" si="1"/>
        <v>0</v>
      </c>
      <c r="I61" s="6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10">
        <v>0</v>
      </c>
      <c r="Q61" s="10">
        <v>0</v>
      </c>
      <c r="R61" s="10">
        <f t="shared" si="2"/>
        <v>0</v>
      </c>
    </row>
    <row r="62" spans="1:18">
      <c r="A62" s="4">
        <v>56</v>
      </c>
      <c r="B62" s="12" t="s">
        <v>17</v>
      </c>
      <c r="C62" s="1">
        <v>7</v>
      </c>
      <c r="D62" s="6">
        <v>0</v>
      </c>
      <c r="E62" s="6">
        <v>0</v>
      </c>
      <c r="F62" s="6">
        <v>0</v>
      </c>
      <c r="G62" s="6">
        <v>0</v>
      </c>
      <c r="H62" s="6">
        <f t="shared" si="1"/>
        <v>0</v>
      </c>
      <c r="I62" s="6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10">
        <v>0</v>
      </c>
      <c r="Q62" s="10">
        <v>0</v>
      </c>
      <c r="R62" s="10">
        <f t="shared" si="2"/>
        <v>0</v>
      </c>
    </row>
    <row r="63" spans="1:18">
      <c r="A63" s="4">
        <v>57</v>
      </c>
      <c r="B63" s="12" t="s">
        <v>17</v>
      </c>
      <c r="C63" s="1">
        <v>8</v>
      </c>
      <c r="D63" s="6">
        <v>0</v>
      </c>
      <c r="E63" s="6">
        <v>0</v>
      </c>
      <c r="F63" s="6">
        <v>0</v>
      </c>
      <c r="G63" s="6">
        <v>0</v>
      </c>
      <c r="H63" s="6">
        <f t="shared" si="1"/>
        <v>0</v>
      </c>
      <c r="I63" s="6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10">
        <v>0</v>
      </c>
      <c r="Q63" s="10">
        <v>0</v>
      </c>
      <c r="R63" s="10">
        <f t="shared" si="2"/>
        <v>0</v>
      </c>
    </row>
    <row r="64" spans="1:18">
      <c r="A64" s="4">
        <v>58</v>
      </c>
      <c r="B64" s="12" t="s">
        <v>17</v>
      </c>
      <c r="C64" s="1">
        <v>9</v>
      </c>
      <c r="D64" s="6">
        <v>0</v>
      </c>
      <c r="E64" s="6">
        <v>0</v>
      </c>
      <c r="F64" s="6">
        <v>0</v>
      </c>
      <c r="G64" s="6">
        <v>0</v>
      </c>
      <c r="H64" s="6">
        <f t="shared" si="1"/>
        <v>0</v>
      </c>
      <c r="I64" s="6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10">
        <v>0</v>
      </c>
      <c r="Q64" s="10">
        <v>0</v>
      </c>
      <c r="R64" s="10">
        <f t="shared" si="2"/>
        <v>0</v>
      </c>
    </row>
    <row r="65" spans="1:18">
      <c r="A65" s="4">
        <v>59</v>
      </c>
      <c r="B65" s="12" t="s">
        <v>17</v>
      </c>
      <c r="C65" s="1">
        <v>10</v>
      </c>
      <c r="D65" s="6">
        <v>0</v>
      </c>
      <c r="E65" s="6">
        <v>0</v>
      </c>
      <c r="F65" s="6">
        <v>0</v>
      </c>
      <c r="G65" s="6">
        <v>0</v>
      </c>
      <c r="H65" s="6">
        <f t="shared" si="1"/>
        <v>0</v>
      </c>
      <c r="I65" s="6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10">
        <v>0</v>
      </c>
      <c r="Q65" s="10">
        <v>0</v>
      </c>
      <c r="R65" s="10">
        <f t="shared" si="2"/>
        <v>0</v>
      </c>
    </row>
    <row r="66" spans="1:18">
      <c r="A66" s="4">
        <v>60</v>
      </c>
      <c r="B66" s="12" t="s">
        <v>17</v>
      </c>
      <c r="C66" s="1">
        <v>11</v>
      </c>
      <c r="D66" s="6">
        <v>0</v>
      </c>
      <c r="E66" s="6">
        <v>0</v>
      </c>
      <c r="F66" s="6">
        <v>0</v>
      </c>
      <c r="G66" s="6">
        <v>0</v>
      </c>
      <c r="H66" s="6">
        <f t="shared" si="1"/>
        <v>0</v>
      </c>
      <c r="I66" s="6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10">
        <v>0</v>
      </c>
      <c r="Q66" s="10">
        <v>0</v>
      </c>
      <c r="R66" s="10">
        <f t="shared" si="2"/>
        <v>0</v>
      </c>
    </row>
    <row r="67" spans="1:18">
      <c r="A67" s="4">
        <v>61</v>
      </c>
      <c r="B67" s="12" t="s">
        <v>17</v>
      </c>
      <c r="C67" s="1">
        <v>12</v>
      </c>
      <c r="D67" s="6">
        <v>0</v>
      </c>
      <c r="E67" s="6">
        <v>0</v>
      </c>
      <c r="F67" s="6">
        <v>0</v>
      </c>
      <c r="G67" s="6">
        <v>0</v>
      </c>
      <c r="H67" s="6">
        <f t="shared" si="1"/>
        <v>0</v>
      </c>
      <c r="I67" s="6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10">
        <v>0</v>
      </c>
      <c r="Q67" s="10">
        <v>0</v>
      </c>
      <c r="R67" s="10">
        <f t="shared" si="2"/>
        <v>0</v>
      </c>
    </row>
    <row r="68" spans="1:18">
      <c r="A68" s="4">
        <v>62</v>
      </c>
      <c r="B68" s="12" t="s">
        <v>18</v>
      </c>
      <c r="C68" s="1">
        <v>3</v>
      </c>
      <c r="D68" s="6">
        <v>0</v>
      </c>
      <c r="E68" s="6">
        <v>0</v>
      </c>
      <c r="F68" s="6">
        <v>0</v>
      </c>
      <c r="G68" s="6">
        <v>0</v>
      </c>
      <c r="H68" s="6">
        <f t="shared" si="1"/>
        <v>0</v>
      </c>
      <c r="I68" s="6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10">
        <v>0</v>
      </c>
      <c r="Q68" s="10">
        <v>0</v>
      </c>
      <c r="R68" s="10">
        <f t="shared" si="2"/>
        <v>0</v>
      </c>
    </row>
    <row r="69" spans="1:18">
      <c r="A69" s="4">
        <v>63</v>
      </c>
      <c r="B69" s="12" t="s">
        <v>18</v>
      </c>
      <c r="C69" s="1">
        <v>4</v>
      </c>
      <c r="D69" s="6">
        <v>0</v>
      </c>
      <c r="E69" s="6">
        <v>0</v>
      </c>
      <c r="F69" s="6">
        <v>0</v>
      </c>
      <c r="G69" s="6">
        <v>0</v>
      </c>
      <c r="H69" s="6">
        <f t="shared" si="1"/>
        <v>0</v>
      </c>
      <c r="I69" s="6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10">
        <v>0</v>
      </c>
      <c r="Q69" s="10">
        <v>0</v>
      </c>
      <c r="R69" s="10">
        <f t="shared" si="2"/>
        <v>0</v>
      </c>
    </row>
    <row r="70" spans="1:18">
      <c r="A70" s="4">
        <v>64</v>
      </c>
      <c r="B70" s="12" t="s">
        <v>18</v>
      </c>
      <c r="C70" s="1">
        <v>6</v>
      </c>
      <c r="D70" s="6">
        <v>0</v>
      </c>
      <c r="E70" s="6">
        <v>0</v>
      </c>
      <c r="F70" s="6">
        <v>0</v>
      </c>
      <c r="G70" s="6">
        <v>0</v>
      </c>
      <c r="H70" s="6">
        <f t="shared" si="1"/>
        <v>0</v>
      </c>
      <c r="I70" s="6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10">
        <v>0</v>
      </c>
      <c r="Q70" s="10">
        <v>0</v>
      </c>
      <c r="R70" s="10">
        <f t="shared" si="2"/>
        <v>0</v>
      </c>
    </row>
    <row r="71" spans="1:18">
      <c r="A71" s="4">
        <v>65</v>
      </c>
      <c r="B71" s="12" t="s">
        <v>18</v>
      </c>
      <c r="C71" s="1">
        <v>8</v>
      </c>
      <c r="D71" s="6">
        <v>0</v>
      </c>
      <c r="E71" s="6">
        <v>0</v>
      </c>
      <c r="F71" s="6">
        <v>0</v>
      </c>
      <c r="G71" s="6">
        <v>0</v>
      </c>
      <c r="H71" s="6">
        <f t="shared" si="1"/>
        <v>0</v>
      </c>
      <c r="I71" s="6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10">
        <v>0</v>
      </c>
      <c r="Q71" s="10">
        <v>0</v>
      </c>
      <c r="R71" s="10">
        <f t="shared" si="2"/>
        <v>0</v>
      </c>
    </row>
    <row r="72" spans="1:18">
      <c r="A72" s="4">
        <v>66</v>
      </c>
      <c r="B72" s="12" t="s">
        <v>18</v>
      </c>
      <c r="C72" s="1">
        <v>10</v>
      </c>
      <c r="D72" s="6">
        <v>0</v>
      </c>
      <c r="E72" s="6">
        <v>0</v>
      </c>
      <c r="F72" s="6">
        <v>0</v>
      </c>
      <c r="G72" s="6">
        <v>0</v>
      </c>
      <c r="H72" s="6">
        <f t="shared" ref="H72:H108" si="3">0*7</f>
        <v>0</v>
      </c>
      <c r="I72" s="6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10">
        <v>0</v>
      </c>
      <c r="Q72" s="10">
        <v>0</v>
      </c>
      <c r="R72" s="10">
        <f t="shared" si="2"/>
        <v>0</v>
      </c>
    </row>
    <row r="73" spans="1:18">
      <c r="A73" s="4">
        <v>67</v>
      </c>
      <c r="B73" s="12" t="s">
        <v>19</v>
      </c>
      <c r="C73" s="1">
        <v>83</v>
      </c>
      <c r="D73" s="6">
        <v>0</v>
      </c>
      <c r="E73" s="6">
        <v>0</v>
      </c>
      <c r="F73" s="6">
        <v>0</v>
      </c>
      <c r="G73" s="6">
        <v>0</v>
      </c>
      <c r="H73" s="6">
        <f t="shared" si="3"/>
        <v>0</v>
      </c>
      <c r="I73" s="6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10">
        <v>0</v>
      </c>
      <c r="Q73" s="10">
        <v>0</v>
      </c>
      <c r="R73" s="10">
        <f t="shared" si="2"/>
        <v>0</v>
      </c>
    </row>
    <row r="74" spans="1:18">
      <c r="A74" s="4">
        <v>68</v>
      </c>
      <c r="B74" s="12" t="s">
        <v>20</v>
      </c>
      <c r="C74" s="2" t="s">
        <v>45</v>
      </c>
      <c r="D74" s="6">
        <v>0</v>
      </c>
      <c r="E74" s="6">
        <v>0</v>
      </c>
      <c r="F74" s="6">
        <v>0</v>
      </c>
      <c r="G74" s="6">
        <v>0</v>
      </c>
      <c r="H74" s="6">
        <f t="shared" si="3"/>
        <v>0</v>
      </c>
      <c r="I74" s="6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10">
        <v>0</v>
      </c>
      <c r="Q74" s="10">
        <v>0</v>
      </c>
      <c r="R74" s="10">
        <f t="shared" si="2"/>
        <v>0</v>
      </c>
    </row>
    <row r="75" spans="1:18">
      <c r="A75" s="4">
        <v>69</v>
      </c>
      <c r="B75" s="12" t="s">
        <v>20</v>
      </c>
      <c r="C75" s="1">
        <v>8</v>
      </c>
      <c r="D75" s="6">
        <v>0</v>
      </c>
      <c r="E75" s="6">
        <v>0</v>
      </c>
      <c r="F75" s="6">
        <v>0</v>
      </c>
      <c r="G75" s="6">
        <v>0</v>
      </c>
      <c r="H75" s="6">
        <f t="shared" si="3"/>
        <v>0</v>
      </c>
      <c r="I75" s="6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10">
        <f>45*0.57</f>
        <v>25.65</v>
      </c>
      <c r="Q75" s="10">
        <v>0</v>
      </c>
      <c r="R75" s="10">
        <f t="shared" si="2"/>
        <v>0</v>
      </c>
    </row>
    <row r="76" spans="1:18">
      <c r="A76" s="4">
        <v>70</v>
      </c>
      <c r="B76" s="12" t="s">
        <v>20</v>
      </c>
      <c r="C76" s="1">
        <v>53</v>
      </c>
      <c r="D76" s="6">
        <v>0</v>
      </c>
      <c r="E76" s="6">
        <v>0</v>
      </c>
      <c r="F76" s="6">
        <v>0</v>
      </c>
      <c r="G76" s="6">
        <v>0</v>
      </c>
      <c r="H76" s="6">
        <f t="shared" si="3"/>
        <v>0</v>
      </c>
      <c r="I76" s="6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10">
        <v>0</v>
      </c>
      <c r="Q76" s="10">
        <v>0</v>
      </c>
      <c r="R76" s="10">
        <f t="shared" si="2"/>
        <v>0</v>
      </c>
    </row>
    <row r="77" spans="1:18" ht="22.5">
      <c r="A77" s="4">
        <v>71</v>
      </c>
      <c r="B77" s="12" t="s">
        <v>21</v>
      </c>
      <c r="C77" s="1">
        <v>1</v>
      </c>
      <c r="D77" s="6">
        <v>0</v>
      </c>
      <c r="E77" s="6">
        <v>0</v>
      </c>
      <c r="F77" s="6">
        <v>0</v>
      </c>
      <c r="G77" s="6">
        <v>0</v>
      </c>
      <c r="H77" s="6">
        <f t="shared" si="3"/>
        <v>0</v>
      </c>
      <c r="I77" s="6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10">
        <v>0</v>
      </c>
      <c r="Q77" s="10">
        <v>0</v>
      </c>
      <c r="R77" s="10">
        <f t="shared" ref="R77:R108" si="4">0*konst1</f>
        <v>0</v>
      </c>
    </row>
    <row r="78" spans="1:18" ht="22.5">
      <c r="A78" s="4">
        <v>72</v>
      </c>
      <c r="B78" s="12" t="s">
        <v>21</v>
      </c>
      <c r="C78" s="1">
        <v>3</v>
      </c>
      <c r="D78" s="6">
        <v>0</v>
      </c>
      <c r="E78" s="6">
        <v>0</v>
      </c>
      <c r="F78" s="6">
        <v>0</v>
      </c>
      <c r="G78" s="6">
        <v>0</v>
      </c>
      <c r="H78" s="6">
        <f t="shared" si="3"/>
        <v>0</v>
      </c>
      <c r="I78" s="6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10">
        <v>0</v>
      </c>
      <c r="Q78" s="10">
        <v>0</v>
      </c>
      <c r="R78" s="10">
        <f t="shared" si="4"/>
        <v>0</v>
      </c>
    </row>
    <row r="79" spans="1:18" ht="22.5">
      <c r="A79" s="4">
        <v>73</v>
      </c>
      <c r="B79" s="12" t="s">
        <v>21</v>
      </c>
      <c r="C79" s="1">
        <v>5</v>
      </c>
      <c r="D79" s="6">
        <v>0</v>
      </c>
      <c r="E79" s="6">
        <v>0</v>
      </c>
      <c r="F79" s="6">
        <v>0</v>
      </c>
      <c r="G79" s="6">
        <v>0</v>
      </c>
      <c r="H79" s="6">
        <f t="shared" si="3"/>
        <v>0</v>
      </c>
      <c r="I79" s="6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10">
        <v>0</v>
      </c>
      <c r="Q79" s="10">
        <v>0</v>
      </c>
      <c r="R79" s="10">
        <f t="shared" si="4"/>
        <v>0</v>
      </c>
    </row>
    <row r="80" spans="1:18" ht="22.5">
      <c r="A80" s="4">
        <v>74</v>
      </c>
      <c r="B80" s="12" t="s">
        <v>21</v>
      </c>
      <c r="C80" s="1">
        <v>9</v>
      </c>
      <c r="D80" s="6">
        <v>0</v>
      </c>
      <c r="E80" s="6">
        <v>0</v>
      </c>
      <c r="F80" s="6">
        <v>0</v>
      </c>
      <c r="G80" s="6">
        <v>0</v>
      </c>
      <c r="H80" s="6">
        <f t="shared" si="3"/>
        <v>0</v>
      </c>
      <c r="I80" s="6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10">
        <v>0</v>
      </c>
      <c r="Q80" s="10">
        <v>0</v>
      </c>
      <c r="R80" s="10">
        <f t="shared" si="4"/>
        <v>0</v>
      </c>
    </row>
    <row r="81" spans="1:18" ht="22.5">
      <c r="A81" s="4">
        <v>75</v>
      </c>
      <c r="B81" s="12" t="s">
        <v>21</v>
      </c>
      <c r="C81" s="1">
        <v>10</v>
      </c>
      <c r="D81" s="6">
        <v>0</v>
      </c>
      <c r="E81" s="6">
        <v>0</v>
      </c>
      <c r="F81" s="6">
        <v>0</v>
      </c>
      <c r="G81" s="6">
        <v>0</v>
      </c>
      <c r="H81" s="6">
        <f t="shared" si="3"/>
        <v>0</v>
      </c>
      <c r="I81" s="6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10">
        <v>0</v>
      </c>
      <c r="Q81" s="10">
        <v>0</v>
      </c>
      <c r="R81" s="10">
        <f t="shared" si="4"/>
        <v>0</v>
      </c>
    </row>
    <row r="82" spans="1:18" ht="22.5">
      <c r="A82" s="4">
        <v>76</v>
      </c>
      <c r="B82" s="12" t="s">
        <v>21</v>
      </c>
      <c r="C82" s="1">
        <v>12</v>
      </c>
      <c r="D82" s="6">
        <v>0</v>
      </c>
      <c r="E82" s="6">
        <v>0</v>
      </c>
      <c r="F82" s="6">
        <v>0</v>
      </c>
      <c r="G82" s="6">
        <v>0</v>
      </c>
      <c r="H82" s="6">
        <f t="shared" si="3"/>
        <v>0</v>
      </c>
      <c r="I82" s="6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10">
        <v>0</v>
      </c>
      <c r="Q82" s="10">
        <v>0</v>
      </c>
      <c r="R82" s="10">
        <f t="shared" si="4"/>
        <v>0</v>
      </c>
    </row>
    <row r="83" spans="1:18">
      <c r="A83" s="4">
        <v>77</v>
      </c>
      <c r="B83" s="12" t="s">
        <v>22</v>
      </c>
      <c r="C83" s="1">
        <v>9</v>
      </c>
      <c r="D83" s="6">
        <v>0</v>
      </c>
      <c r="E83" s="6">
        <v>0</v>
      </c>
      <c r="F83" s="6">
        <v>0</v>
      </c>
      <c r="G83" s="6">
        <v>0</v>
      </c>
      <c r="H83" s="6">
        <f t="shared" si="3"/>
        <v>0</v>
      </c>
      <c r="I83" s="6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10">
        <v>0</v>
      </c>
      <c r="Q83" s="10">
        <v>0</v>
      </c>
      <c r="R83" s="10">
        <f t="shared" si="4"/>
        <v>0</v>
      </c>
    </row>
    <row r="84" spans="1:18">
      <c r="A84" s="4">
        <v>78</v>
      </c>
      <c r="B84" s="12" t="s">
        <v>22</v>
      </c>
      <c r="C84" s="1">
        <v>22</v>
      </c>
      <c r="D84" s="6">
        <v>0</v>
      </c>
      <c r="E84" s="6">
        <v>0</v>
      </c>
      <c r="F84" s="6">
        <v>0</v>
      </c>
      <c r="G84" s="6">
        <v>0</v>
      </c>
      <c r="H84" s="6">
        <f t="shared" si="3"/>
        <v>0</v>
      </c>
      <c r="I84" s="6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10">
        <v>0</v>
      </c>
      <c r="Q84" s="10">
        <v>0</v>
      </c>
      <c r="R84" s="10">
        <f t="shared" si="4"/>
        <v>0</v>
      </c>
    </row>
    <row r="85" spans="1:18">
      <c r="A85" s="4">
        <v>79</v>
      </c>
      <c r="B85" s="12" t="s">
        <v>22</v>
      </c>
      <c r="C85" s="1">
        <v>24</v>
      </c>
      <c r="D85" s="6">
        <v>0</v>
      </c>
      <c r="E85" s="6">
        <v>0</v>
      </c>
      <c r="F85" s="6">
        <v>0</v>
      </c>
      <c r="G85" s="6">
        <v>0</v>
      </c>
      <c r="H85" s="6">
        <f t="shared" si="3"/>
        <v>0</v>
      </c>
      <c r="I85" s="6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10">
        <v>0</v>
      </c>
      <c r="Q85" s="10">
        <v>0</v>
      </c>
      <c r="R85" s="10">
        <f t="shared" si="4"/>
        <v>0</v>
      </c>
    </row>
    <row r="86" spans="1:18">
      <c r="A86" s="4">
        <v>80</v>
      </c>
      <c r="B86" s="12" t="s">
        <v>23</v>
      </c>
      <c r="C86" s="1">
        <v>11</v>
      </c>
      <c r="D86" s="6">
        <v>1</v>
      </c>
      <c r="E86" s="6">
        <v>0</v>
      </c>
      <c r="F86" s="6">
        <v>0</v>
      </c>
      <c r="G86" s="6">
        <v>0</v>
      </c>
      <c r="H86" s="6">
        <f t="shared" si="3"/>
        <v>0</v>
      </c>
      <c r="I86" s="6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f>3*7</f>
        <v>21</v>
      </c>
      <c r="P86" s="10">
        <v>0</v>
      </c>
      <c r="Q86" s="10">
        <v>0</v>
      </c>
      <c r="R86" s="10">
        <f t="shared" si="4"/>
        <v>0</v>
      </c>
    </row>
    <row r="87" spans="1:18">
      <c r="A87" s="4">
        <v>81</v>
      </c>
      <c r="B87" s="12" t="s">
        <v>24</v>
      </c>
      <c r="C87" s="1">
        <v>1</v>
      </c>
      <c r="D87" s="6">
        <v>0</v>
      </c>
      <c r="E87" s="6">
        <v>0</v>
      </c>
      <c r="F87" s="6">
        <v>0</v>
      </c>
      <c r="G87" s="6">
        <v>0</v>
      </c>
      <c r="H87" s="6">
        <f t="shared" si="3"/>
        <v>0</v>
      </c>
      <c r="I87" s="6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10">
        <v>0</v>
      </c>
      <c r="Q87" s="10">
        <v>0</v>
      </c>
      <c r="R87" s="10">
        <f t="shared" si="4"/>
        <v>0</v>
      </c>
    </row>
    <row r="88" spans="1:18">
      <c r="A88" s="4">
        <v>82</v>
      </c>
      <c r="B88" s="12" t="s">
        <v>24</v>
      </c>
      <c r="C88" s="1">
        <v>2</v>
      </c>
      <c r="D88" s="6">
        <v>0</v>
      </c>
      <c r="E88" s="6">
        <v>0</v>
      </c>
      <c r="F88" s="6">
        <v>0</v>
      </c>
      <c r="G88" s="6">
        <v>0</v>
      </c>
      <c r="H88" s="6">
        <f t="shared" si="3"/>
        <v>0</v>
      </c>
      <c r="I88" s="6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10">
        <v>0</v>
      </c>
      <c r="Q88" s="10">
        <v>0</v>
      </c>
      <c r="R88" s="10">
        <f t="shared" si="4"/>
        <v>0</v>
      </c>
    </row>
    <row r="89" spans="1:18">
      <c r="A89" s="4">
        <v>83</v>
      </c>
      <c r="B89" s="12" t="s">
        <v>24</v>
      </c>
      <c r="C89" s="1">
        <v>3</v>
      </c>
      <c r="D89" s="6">
        <v>0</v>
      </c>
      <c r="E89" s="6">
        <v>0</v>
      </c>
      <c r="F89" s="6">
        <v>0</v>
      </c>
      <c r="G89" s="6">
        <v>0</v>
      </c>
      <c r="H89" s="6">
        <f t="shared" si="3"/>
        <v>0</v>
      </c>
      <c r="I89" s="6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10">
        <v>0</v>
      </c>
      <c r="Q89" s="10">
        <v>0</v>
      </c>
      <c r="R89" s="10">
        <f t="shared" si="4"/>
        <v>0</v>
      </c>
    </row>
    <row r="90" spans="1:18">
      <c r="A90" s="4">
        <v>84</v>
      </c>
      <c r="B90" s="12" t="s">
        <v>24</v>
      </c>
      <c r="C90" s="1">
        <v>4</v>
      </c>
      <c r="D90" s="6">
        <v>0</v>
      </c>
      <c r="E90" s="6">
        <v>0</v>
      </c>
      <c r="F90" s="6">
        <v>0</v>
      </c>
      <c r="G90" s="6">
        <v>0</v>
      </c>
      <c r="H90" s="6">
        <f t="shared" si="3"/>
        <v>0</v>
      </c>
      <c r="I90" s="6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10">
        <v>0</v>
      </c>
      <c r="Q90" s="10">
        <v>0</v>
      </c>
      <c r="R90" s="10">
        <f t="shared" si="4"/>
        <v>0</v>
      </c>
    </row>
    <row r="91" spans="1:18">
      <c r="A91" s="4">
        <v>85</v>
      </c>
      <c r="B91" s="12" t="s">
        <v>24</v>
      </c>
      <c r="C91" s="1">
        <v>5</v>
      </c>
      <c r="D91" s="6">
        <v>0</v>
      </c>
      <c r="E91" s="6">
        <v>0</v>
      </c>
      <c r="F91" s="6">
        <v>0</v>
      </c>
      <c r="G91" s="6">
        <v>0</v>
      </c>
      <c r="H91" s="6">
        <f t="shared" si="3"/>
        <v>0</v>
      </c>
      <c r="I91" s="6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10">
        <v>0</v>
      </c>
      <c r="Q91" s="10">
        <v>0</v>
      </c>
      <c r="R91" s="10">
        <f t="shared" si="4"/>
        <v>0</v>
      </c>
    </row>
    <row r="92" spans="1:18">
      <c r="A92" s="4">
        <v>86</v>
      </c>
      <c r="B92" s="12" t="s">
        <v>24</v>
      </c>
      <c r="C92" s="1">
        <v>6</v>
      </c>
      <c r="D92" s="6">
        <v>0</v>
      </c>
      <c r="E92" s="6">
        <v>0</v>
      </c>
      <c r="F92" s="6">
        <v>0</v>
      </c>
      <c r="G92" s="6">
        <v>0</v>
      </c>
      <c r="H92" s="6">
        <f t="shared" si="3"/>
        <v>0</v>
      </c>
      <c r="I92" s="6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10">
        <v>0</v>
      </c>
      <c r="Q92" s="10">
        <v>0</v>
      </c>
      <c r="R92" s="10">
        <f t="shared" si="4"/>
        <v>0</v>
      </c>
    </row>
    <row r="93" spans="1:18">
      <c r="A93" s="4">
        <v>87</v>
      </c>
      <c r="B93" s="12" t="s">
        <v>24</v>
      </c>
      <c r="C93" s="1">
        <v>7</v>
      </c>
      <c r="D93" s="6">
        <v>0</v>
      </c>
      <c r="E93" s="6">
        <v>0</v>
      </c>
      <c r="F93" s="6">
        <v>0</v>
      </c>
      <c r="G93" s="6">
        <v>0</v>
      </c>
      <c r="H93" s="6">
        <f t="shared" si="3"/>
        <v>0</v>
      </c>
      <c r="I93" s="6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10">
        <v>0</v>
      </c>
      <c r="Q93" s="10">
        <v>0</v>
      </c>
      <c r="R93" s="10">
        <f t="shared" si="4"/>
        <v>0</v>
      </c>
    </row>
    <row r="94" spans="1:18">
      <c r="A94" s="4">
        <v>88</v>
      </c>
      <c r="B94" s="12" t="s">
        <v>24</v>
      </c>
      <c r="C94" s="1">
        <v>9</v>
      </c>
      <c r="D94" s="6">
        <v>0</v>
      </c>
      <c r="E94" s="6">
        <v>0</v>
      </c>
      <c r="F94" s="6">
        <v>0</v>
      </c>
      <c r="G94" s="6">
        <v>0</v>
      </c>
      <c r="H94" s="6">
        <f t="shared" si="3"/>
        <v>0</v>
      </c>
      <c r="I94" s="6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10">
        <v>0</v>
      </c>
      <c r="Q94" s="10">
        <v>0</v>
      </c>
      <c r="R94" s="10">
        <f t="shared" si="4"/>
        <v>0</v>
      </c>
    </row>
    <row r="95" spans="1:18">
      <c r="A95" s="4">
        <v>89</v>
      </c>
      <c r="B95" s="12" t="s">
        <v>24</v>
      </c>
      <c r="C95" s="1">
        <v>10</v>
      </c>
      <c r="D95" s="6">
        <v>0</v>
      </c>
      <c r="E95" s="6">
        <v>0</v>
      </c>
      <c r="F95" s="6">
        <v>0</v>
      </c>
      <c r="G95" s="6">
        <v>0</v>
      </c>
      <c r="H95" s="6">
        <f t="shared" si="3"/>
        <v>0</v>
      </c>
      <c r="I95" s="6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10">
        <v>0</v>
      </c>
      <c r="Q95" s="10">
        <v>0</v>
      </c>
      <c r="R95" s="10">
        <f t="shared" si="4"/>
        <v>0</v>
      </c>
    </row>
    <row r="96" spans="1:18">
      <c r="A96" s="4">
        <v>90</v>
      </c>
      <c r="B96" s="12" t="s">
        <v>24</v>
      </c>
      <c r="C96" s="1">
        <v>13</v>
      </c>
      <c r="D96" s="6">
        <v>0</v>
      </c>
      <c r="E96" s="6">
        <v>0</v>
      </c>
      <c r="F96" s="6">
        <v>0</v>
      </c>
      <c r="G96" s="6">
        <v>0</v>
      </c>
      <c r="H96" s="6">
        <f t="shared" si="3"/>
        <v>0</v>
      </c>
      <c r="I96" s="6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10">
        <v>0</v>
      </c>
      <c r="Q96" s="10">
        <v>0</v>
      </c>
      <c r="R96" s="10">
        <f t="shared" si="4"/>
        <v>0</v>
      </c>
    </row>
    <row r="97" spans="1:18">
      <c r="A97" s="4">
        <v>91</v>
      </c>
      <c r="B97" s="12" t="s">
        <v>24</v>
      </c>
      <c r="C97" s="1">
        <v>14</v>
      </c>
      <c r="D97" s="6">
        <v>0</v>
      </c>
      <c r="E97" s="6">
        <v>0</v>
      </c>
      <c r="F97" s="6">
        <v>0</v>
      </c>
      <c r="G97" s="6">
        <v>0</v>
      </c>
      <c r="H97" s="6">
        <f t="shared" si="3"/>
        <v>0</v>
      </c>
      <c r="I97" s="6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10">
        <v>0</v>
      </c>
      <c r="Q97" s="10">
        <v>0</v>
      </c>
      <c r="R97" s="10">
        <f t="shared" si="4"/>
        <v>0</v>
      </c>
    </row>
    <row r="98" spans="1:18">
      <c r="A98" s="4">
        <v>92</v>
      </c>
      <c r="B98" s="12" t="s">
        <v>24</v>
      </c>
      <c r="C98" s="1">
        <v>15</v>
      </c>
      <c r="D98" s="6">
        <v>0</v>
      </c>
      <c r="E98" s="6">
        <v>0</v>
      </c>
      <c r="F98" s="6">
        <v>0</v>
      </c>
      <c r="G98" s="6">
        <v>0</v>
      </c>
      <c r="H98" s="6">
        <f t="shared" si="3"/>
        <v>0</v>
      </c>
      <c r="I98" s="6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10">
        <v>0</v>
      </c>
      <c r="Q98" s="10">
        <v>0</v>
      </c>
      <c r="R98" s="10">
        <f t="shared" si="4"/>
        <v>0</v>
      </c>
    </row>
    <row r="99" spans="1:18">
      <c r="A99" s="4">
        <v>93</v>
      </c>
      <c r="B99" s="12" t="s">
        <v>24</v>
      </c>
      <c r="C99" s="1">
        <v>16</v>
      </c>
      <c r="D99" s="6">
        <v>0</v>
      </c>
      <c r="E99" s="6">
        <v>0</v>
      </c>
      <c r="F99" s="6">
        <v>0</v>
      </c>
      <c r="G99" s="6">
        <v>0</v>
      </c>
      <c r="H99" s="6">
        <f t="shared" si="3"/>
        <v>0</v>
      </c>
      <c r="I99" s="6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10">
        <v>0</v>
      </c>
      <c r="Q99" s="10">
        <v>0</v>
      </c>
      <c r="R99" s="10">
        <f t="shared" si="4"/>
        <v>0</v>
      </c>
    </row>
    <row r="100" spans="1:18">
      <c r="A100" s="4">
        <v>94</v>
      </c>
      <c r="B100" s="12" t="s">
        <v>24</v>
      </c>
      <c r="C100" s="1">
        <v>17</v>
      </c>
      <c r="D100" s="6">
        <v>0</v>
      </c>
      <c r="E100" s="6">
        <v>0</v>
      </c>
      <c r="F100" s="6">
        <v>0</v>
      </c>
      <c r="G100" s="6">
        <v>0</v>
      </c>
      <c r="H100" s="6">
        <f t="shared" si="3"/>
        <v>0</v>
      </c>
      <c r="I100" s="6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10">
        <v>0</v>
      </c>
      <c r="Q100" s="10">
        <v>0</v>
      </c>
      <c r="R100" s="10">
        <f t="shared" si="4"/>
        <v>0</v>
      </c>
    </row>
    <row r="101" spans="1:18">
      <c r="A101" s="4">
        <v>95</v>
      </c>
      <c r="B101" s="12" t="s">
        <v>24</v>
      </c>
      <c r="C101" s="1">
        <v>18</v>
      </c>
      <c r="D101" s="6">
        <v>0</v>
      </c>
      <c r="E101" s="6">
        <v>0</v>
      </c>
      <c r="F101" s="6">
        <v>0</v>
      </c>
      <c r="G101" s="6">
        <v>0</v>
      </c>
      <c r="H101" s="6">
        <f t="shared" si="3"/>
        <v>0</v>
      </c>
      <c r="I101" s="6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10">
        <v>0</v>
      </c>
      <c r="Q101" s="10">
        <v>0</v>
      </c>
      <c r="R101" s="10">
        <f t="shared" si="4"/>
        <v>0</v>
      </c>
    </row>
    <row r="102" spans="1:18">
      <c r="A102" s="4">
        <v>96</v>
      </c>
      <c r="B102" s="12" t="s">
        <v>24</v>
      </c>
      <c r="C102" s="1">
        <v>19</v>
      </c>
      <c r="D102" s="6">
        <v>0</v>
      </c>
      <c r="E102" s="6">
        <v>0</v>
      </c>
      <c r="F102" s="6">
        <v>0</v>
      </c>
      <c r="G102" s="6">
        <v>0</v>
      </c>
      <c r="H102" s="6">
        <f t="shared" si="3"/>
        <v>0</v>
      </c>
      <c r="I102" s="6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10">
        <v>0</v>
      </c>
      <c r="Q102" s="10">
        <v>0</v>
      </c>
      <c r="R102" s="10">
        <f t="shared" si="4"/>
        <v>0</v>
      </c>
    </row>
    <row r="103" spans="1:18">
      <c r="A103" s="4">
        <v>97</v>
      </c>
      <c r="B103" s="12" t="s">
        <v>24</v>
      </c>
      <c r="C103" s="1">
        <v>20</v>
      </c>
      <c r="D103" s="6">
        <v>0</v>
      </c>
      <c r="E103" s="6">
        <v>0</v>
      </c>
      <c r="F103" s="6">
        <v>0</v>
      </c>
      <c r="G103" s="6">
        <v>0</v>
      </c>
      <c r="H103" s="6">
        <f t="shared" si="3"/>
        <v>0</v>
      </c>
      <c r="I103" s="6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10">
        <v>0</v>
      </c>
      <c r="Q103" s="10">
        <v>0</v>
      </c>
      <c r="R103" s="10">
        <f t="shared" si="4"/>
        <v>0</v>
      </c>
    </row>
    <row r="104" spans="1:18">
      <c r="A104" s="4">
        <v>98</v>
      </c>
      <c r="B104" s="12" t="s">
        <v>24</v>
      </c>
      <c r="C104" s="1">
        <v>21</v>
      </c>
      <c r="D104" s="6">
        <v>0</v>
      </c>
      <c r="E104" s="6">
        <v>0</v>
      </c>
      <c r="F104" s="6">
        <v>0</v>
      </c>
      <c r="G104" s="6">
        <v>0</v>
      </c>
      <c r="H104" s="6">
        <f t="shared" si="3"/>
        <v>0</v>
      </c>
      <c r="I104" s="6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10">
        <v>0</v>
      </c>
      <c r="Q104" s="10">
        <v>0</v>
      </c>
      <c r="R104" s="10">
        <f t="shared" si="4"/>
        <v>0</v>
      </c>
    </row>
    <row r="105" spans="1:18">
      <c r="A105" s="4">
        <v>99</v>
      </c>
      <c r="B105" s="12" t="s">
        <v>24</v>
      </c>
      <c r="C105" s="1">
        <v>22</v>
      </c>
      <c r="D105" s="6">
        <v>0</v>
      </c>
      <c r="E105" s="6">
        <v>0</v>
      </c>
      <c r="F105" s="6">
        <v>0</v>
      </c>
      <c r="G105" s="6">
        <v>0</v>
      </c>
      <c r="H105" s="6">
        <f t="shared" si="3"/>
        <v>0</v>
      </c>
      <c r="I105" s="6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10">
        <v>0</v>
      </c>
      <c r="Q105" s="10">
        <v>0</v>
      </c>
      <c r="R105" s="10">
        <f t="shared" si="4"/>
        <v>0</v>
      </c>
    </row>
    <row r="106" spans="1:18">
      <c r="A106" s="4">
        <v>100</v>
      </c>
      <c r="B106" s="12" t="s">
        <v>24</v>
      </c>
      <c r="C106" s="1">
        <v>23</v>
      </c>
      <c r="D106" s="6">
        <v>0</v>
      </c>
      <c r="E106" s="6">
        <v>0</v>
      </c>
      <c r="F106" s="6">
        <v>0</v>
      </c>
      <c r="G106" s="6">
        <v>0</v>
      </c>
      <c r="H106" s="6">
        <f t="shared" si="3"/>
        <v>0</v>
      </c>
      <c r="I106" s="6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10">
        <v>0</v>
      </c>
      <c r="Q106" s="10">
        <v>0</v>
      </c>
      <c r="R106" s="10">
        <f t="shared" si="4"/>
        <v>0</v>
      </c>
    </row>
    <row r="107" spans="1:18">
      <c r="A107" s="4">
        <v>101</v>
      </c>
      <c r="B107" s="12" t="s">
        <v>24</v>
      </c>
      <c r="C107" s="1">
        <v>24</v>
      </c>
      <c r="D107" s="6">
        <v>0</v>
      </c>
      <c r="E107" s="6">
        <v>0</v>
      </c>
      <c r="F107" s="6">
        <v>0</v>
      </c>
      <c r="G107" s="6">
        <v>0</v>
      </c>
      <c r="H107" s="6">
        <f t="shared" si="3"/>
        <v>0</v>
      </c>
      <c r="I107" s="6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10">
        <v>0</v>
      </c>
      <c r="Q107" s="10">
        <v>0</v>
      </c>
      <c r="R107" s="10">
        <f t="shared" si="4"/>
        <v>0</v>
      </c>
    </row>
    <row r="108" spans="1:18">
      <c r="A108" s="4">
        <v>102</v>
      </c>
      <c r="B108" s="12" t="s">
        <v>25</v>
      </c>
      <c r="C108" s="1">
        <v>29</v>
      </c>
      <c r="D108" s="6">
        <v>0</v>
      </c>
      <c r="E108" s="6">
        <v>0</v>
      </c>
      <c r="F108" s="6">
        <v>0</v>
      </c>
      <c r="G108" s="6">
        <v>0</v>
      </c>
      <c r="H108" s="6">
        <f t="shared" si="3"/>
        <v>0</v>
      </c>
      <c r="I108" s="6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10">
        <v>0</v>
      </c>
      <c r="Q108" s="10">
        <v>0</v>
      </c>
      <c r="R108" s="10">
        <f t="shared" si="4"/>
        <v>0</v>
      </c>
    </row>
    <row r="109" spans="1:18">
      <c r="A109" s="4">
        <v>103</v>
      </c>
      <c r="B109" s="12" t="s">
        <v>25</v>
      </c>
      <c r="C109" s="1">
        <v>31</v>
      </c>
      <c r="D109" s="6">
        <v>1</v>
      </c>
      <c r="E109" s="6">
        <v>0</v>
      </c>
      <c r="F109" s="6">
        <v>0</v>
      </c>
      <c r="G109" s="6">
        <v>0</v>
      </c>
      <c r="H109" s="6">
        <f>1*7</f>
        <v>7</v>
      </c>
      <c r="I109" s="6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10">
        <v>0</v>
      </c>
      <c r="Q109" s="10">
        <v>0</v>
      </c>
      <c r="R109" s="10">
        <f>70*konst1</f>
        <v>1.4202999999999999</v>
      </c>
    </row>
    <row r="110" spans="1:18">
      <c r="A110" s="4">
        <v>104</v>
      </c>
      <c r="B110" s="12" t="s">
        <v>25</v>
      </c>
      <c r="C110" s="1">
        <v>33</v>
      </c>
      <c r="D110" s="6">
        <v>0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10">
        <v>0</v>
      </c>
      <c r="Q110" s="10">
        <v>0</v>
      </c>
      <c r="R110" s="10">
        <f>120*konst1</f>
        <v>2.4348000000000001</v>
      </c>
    </row>
    <row r="111" spans="1:18">
      <c r="A111" s="4">
        <v>105</v>
      </c>
      <c r="B111" s="12" t="s">
        <v>25</v>
      </c>
      <c r="C111" s="1">
        <v>35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10">
        <v>0</v>
      </c>
      <c r="Q111" s="10">
        <v>0</v>
      </c>
      <c r="R111" s="10">
        <f>70*konst1</f>
        <v>1.4202999999999999</v>
      </c>
    </row>
    <row r="112" spans="1:18">
      <c r="A112" s="4">
        <v>106</v>
      </c>
      <c r="B112" s="12" t="s">
        <v>25</v>
      </c>
      <c r="C112" s="1">
        <v>37</v>
      </c>
      <c r="D112" s="6">
        <v>0</v>
      </c>
      <c r="E112" s="6">
        <v>0</v>
      </c>
      <c r="F112" s="6">
        <v>0</v>
      </c>
      <c r="G112" s="6">
        <v>0</v>
      </c>
      <c r="H112" s="6">
        <v>0</v>
      </c>
      <c r="I112" s="6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10">
        <v>0</v>
      </c>
      <c r="Q112" s="10">
        <v>0</v>
      </c>
      <c r="R112" s="10">
        <f>70*konst1</f>
        <v>1.4202999999999999</v>
      </c>
    </row>
    <row r="113" spans="1:18">
      <c r="A113" s="4">
        <v>107</v>
      </c>
      <c r="B113" s="12" t="s">
        <v>25</v>
      </c>
      <c r="C113" s="1">
        <v>39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10">
        <f>2.5*0.65</f>
        <v>1.625</v>
      </c>
      <c r="Q113" s="10">
        <v>0</v>
      </c>
      <c r="R113" s="10">
        <f t="shared" ref="R113:R133" si="5">0*konst1</f>
        <v>0</v>
      </c>
    </row>
    <row r="114" spans="1:18">
      <c r="A114" s="4">
        <v>108</v>
      </c>
      <c r="B114" s="12" t="s">
        <v>25</v>
      </c>
      <c r="C114" s="1">
        <v>41</v>
      </c>
      <c r="D114" s="6">
        <v>0</v>
      </c>
      <c r="E114" s="6">
        <v>0</v>
      </c>
      <c r="F114" s="6">
        <v>0</v>
      </c>
      <c r="G114" s="6">
        <v>0</v>
      </c>
      <c r="H114" s="6">
        <f>2*7</f>
        <v>14</v>
      </c>
      <c r="I114" s="6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10">
        <v>0</v>
      </c>
      <c r="Q114" s="10">
        <v>0</v>
      </c>
      <c r="R114" s="10">
        <f t="shared" si="5"/>
        <v>0</v>
      </c>
    </row>
    <row r="115" spans="1:18">
      <c r="A115" s="4">
        <v>109</v>
      </c>
      <c r="B115" s="12" t="s">
        <v>25</v>
      </c>
      <c r="C115" s="1">
        <v>47</v>
      </c>
      <c r="D115" s="6">
        <v>0</v>
      </c>
      <c r="E115" s="6">
        <v>0</v>
      </c>
      <c r="F115" s="6">
        <v>0</v>
      </c>
      <c r="G115" s="6">
        <v>0</v>
      </c>
      <c r="H115" s="6">
        <f>2*7</f>
        <v>14</v>
      </c>
      <c r="I115" s="6">
        <v>4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10">
        <v>0</v>
      </c>
      <c r="Q115" s="10">
        <v>0</v>
      </c>
      <c r="R115" s="10">
        <f t="shared" si="5"/>
        <v>0</v>
      </c>
    </row>
    <row r="116" spans="1:18">
      <c r="A116" s="4">
        <v>110</v>
      </c>
      <c r="B116" s="12" t="s">
        <v>25</v>
      </c>
      <c r="C116" s="2" t="s">
        <v>54</v>
      </c>
      <c r="D116" s="6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8">
        <v>0</v>
      </c>
      <c r="K116" s="8">
        <v>0</v>
      </c>
      <c r="L116" s="8">
        <v>1.5</v>
      </c>
      <c r="M116" s="8">
        <v>0</v>
      </c>
      <c r="N116" s="8">
        <v>0</v>
      </c>
      <c r="O116" s="8">
        <v>0</v>
      </c>
      <c r="P116" s="10">
        <v>0</v>
      </c>
      <c r="Q116" s="10">
        <v>0</v>
      </c>
      <c r="R116" s="10">
        <f t="shared" si="5"/>
        <v>0</v>
      </c>
    </row>
    <row r="117" spans="1:18">
      <c r="A117" s="4">
        <v>111</v>
      </c>
      <c r="B117" s="12" t="s">
        <v>25</v>
      </c>
      <c r="C117" s="1">
        <v>49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8">
        <v>0</v>
      </c>
      <c r="K117" s="8">
        <v>2.5</v>
      </c>
      <c r="L117" s="8">
        <v>0</v>
      </c>
      <c r="M117" s="8">
        <v>0</v>
      </c>
      <c r="N117" s="8">
        <v>0</v>
      </c>
      <c r="O117" s="8">
        <v>0</v>
      </c>
      <c r="P117" s="10">
        <v>0</v>
      </c>
      <c r="Q117" s="10">
        <v>0</v>
      </c>
      <c r="R117" s="10">
        <f t="shared" si="5"/>
        <v>0</v>
      </c>
    </row>
    <row r="118" spans="1:18">
      <c r="A118" s="4">
        <v>112</v>
      </c>
      <c r="B118" s="12" t="s">
        <v>25</v>
      </c>
      <c r="C118" s="2" t="s">
        <v>55</v>
      </c>
      <c r="D118" s="6">
        <v>0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10">
        <v>0</v>
      </c>
      <c r="Q118" s="10">
        <v>0</v>
      </c>
      <c r="R118" s="10">
        <f t="shared" si="5"/>
        <v>0</v>
      </c>
    </row>
    <row r="119" spans="1:18">
      <c r="A119" s="4">
        <v>113</v>
      </c>
      <c r="B119" s="12" t="s">
        <v>25</v>
      </c>
      <c r="C119" s="1">
        <v>51</v>
      </c>
      <c r="D119" s="6">
        <v>1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10">
        <v>0</v>
      </c>
      <c r="Q119" s="10">
        <v>0</v>
      </c>
      <c r="R119" s="10">
        <f t="shared" si="5"/>
        <v>0</v>
      </c>
    </row>
    <row r="120" spans="1:18">
      <c r="A120" s="4">
        <v>114</v>
      </c>
      <c r="B120" s="12" t="s">
        <v>25</v>
      </c>
      <c r="C120" s="2" t="s">
        <v>56</v>
      </c>
      <c r="D120" s="6">
        <v>0</v>
      </c>
      <c r="E120" s="6">
        <v>0</v>
      </c>
      <c r="F120" s="6">
        <v>0</v>
      </c>
      <c r="G120" s="6">
        <v>0</v>
      </c>
      <c r="H120" s="6">
        <v>0</v>
      </c>
      <c r="I120" s="6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10">
        <v>0</v>
      </c>
      <c r="Q120" s="10">
        <v>0</v>
      </c>
      <c r="R120" s="10">
        <f t="shared" si="5"/>
        <v>0</v>
      </c>
    </row>
    <row r="121" spans="1:18">
      <c r="A121" s="4">
        <v>115</v>
      </c>
      <c r="B121" s="12" t="s">
        <v>25</v>
      </c>
      <c r="C121" s="2" t="s">
        <v>57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10">
        <v>0</v>
      </c>
      <c r="Q121" s="10">
        <v>0</v>
      </c>
      <c r="R121" s="10">
        <f t="shared" si="5"/>
        <v>0</v>
      </c>
    </row>
    <row r="122" spans="1:18">
      <c r="A122" s="4">
        <v>116</v>
      </c>
      <c r="B122" s="12" t="s">
        <v>25</v>
      </c>
      <c r="C122" s="1">
        <v>53</v>
      </c>
      <c r="D122" s="6">
        <v>0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10">
        <v>0</v>
      </c>
      <c r="Q122" s="10">
        <v>0</v>
      </c>
      <c r="R122" s="10">
        <f t="shared" si="5"/>
        <v>0</v>
      </c>
    </row>
    <row r="123" spans="1:18">
      <c r="A123" s="4">
        <v>117</v>
      </c>
      <c r="B123" s="12" t="s">
        <v>25</v>
      </c>
      <c r="C123" s="2" t="s">
        <v>58</v>
      </c>
      <c r="D123" s="6">
        <v>0</v>
      </c>
      <c r="E123" s="6">
        <v>0</v>
      </c>
      <c r="F123" s="6">
        <v>0</v>
      </c>
      <c r="G123" s="6">
        <v>0</v>
      </c>
      <c r="H123" s="6">
        <f>1*7</f>
        <v>7</v>
      </c>
      <c r="I123" s="6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10">
        <f>10*0.57</f>
        <v>5.6999999999999993</v>
      </c>
      <c r="Q123" s="10">
        <v>0</v>
      </c>
      <c r="R123" s="10">
        <f t="shared" si="5"/>
        <v>0</v>
      </c>
    </row>
    <row r="124" spans="1:18">
      <c r="A124" s="4">
        <v>118</v>
      </c>
      <c r="B124" s="12" t="s">
        <v>25</v>
      </c>
      <c r="C124" s="2" t="s">
        <v>59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10">
        <v>0</v>
      </c>
      <c r="Q124" s="10">
        <v>0</v>
      </c>
      <c r="R124" s="10">
        <f t="shared" si="5"/>
        <v>0</v>
      </c>
    </row>
    <row r="125" spans="1:18">
      <c r="A125" s="4">
        <v>119</v>
      </c>
      <c r="B125" s="12" t="s">
        <v>25</v>
      </c>
      <c r="C125" s="2" t="s">
        <v>60</v>
      </c>
      <c r="D125" s="6">
        <v>0</v>
      </c>
      <c r="E125" s="6">
        <v>0</v>
      </c>
      <c r="F125" s="6">
        <v>0</v>
      </c>
      <c r="G125" s="6">
        <v>0</v>
      </c>
      <c r="H125" s="6">
        <v>0</v>
      </c>
      <c r="I125" s="6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10">
        <v>0</v>
      </c>
      <c r="Q125" s="10">
        <v>0</v>
      </c>
      <c r="R125" s="10">
        <f t="shared" si="5"/>
        <v>0</v>
      </c>
    </row>
    <row r="126" spans="1:18">
      <c r="A126" s="4">
        <v>120</v>
      </c>
      <c r="B126" s="12" t="s">
        <v>25</v>
      </c>
      <c r="C126" s="1">
        <v>55</v>
      </c>
      <c r="D126" s="6">
        <v>1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10">
        <v>0</v>
      </c>
      <c r="Q126" s="10">
        <v>0</v>
      </c>
      <c r="R126" s="10">
        <f t="shared" si="5"/>
        <v>0</v>
      </c>
    </row>
    <row r="127" spans="1:18">
      <c r="A127" s="4">
        <v>121</v>
      </c>
      <c r="B127" s="12" t="s">
        <v>25</v>
      </c>
      <c r="C127" s="2" t="s">
        <v>61</v>
      </c>
      <c r="D127" s="6">
        <v>0</v>
      </c>
      <c r="E127" s="6">
        <v>0</v>
      </c>
      <c r="F127" s="6">
        <v>0</v>
      </c>
      <c r="G127" s="6">
        <v>0</v>
      </c>
      <c r="H127" s="6">
        <v>0</v>
      </c>
      <c r="I127" s="6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10">
        <v>0</v>
      </c>
      <c r="Q127" s="10">
        <v>0</v>
      </c>
      <c r="R127" s="10">
        <f t="shared" si="5"/>
        <v>0</v>
      </c>
    </row>
    <row r="128" spans="1:18">
      <c r="A128" s="4">
        <v>122</v>
      </c>
      <c r="B128" s="12" t="s">
        <v>25</v>
      </c>
      <c r="C128" s="2" t="s">
        <v>62</v>
      </c>
      <c r="D128" s="6">
        <v>0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10">
        <v>0</v>
      </c>
      <c r="Q128" s="10">
        <v>0</v>
      </c>
      <c r="R128" s="10">
        <f t="shared" si="5"/>
        <v>0</v>
      </c>
    </row>
    <row r="129" spans="1:18">
      <c r="A129" s="4">
        <v>123</v>
      </c>
      <c r="B129" s="12" t="s">
        <v>25</v>
      </c>
      <c r="C129" s="1">
        <v>57</v>
      </c>
      <c r="D129" s="6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10">
        <f>140*570/1000</f>
        <v>79.8</v>
      </c>
      <c r="Q129" s="10">
        <v>0</v>
      </c>
      <c r="R129" s="10">
        <f t="shared" si="5"/>
        <v>0</v>
      </c>
    </row>
    <row r="130" spans="1:18">
      <c r="A130" s="4">
        <v>124</v>
      </c>
      <c r="B130" s="12" t="s">
        <v>25</v>
      </c>
      <c r="C130" s="2" t="s">
        <v>63</v>
      </c>
      <c r="D130" s="6">
        <v>0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10">
        <v>0</v>
      </c>
      <c r="Q130" s="10">
        <v>0</v>
      </c>
      <c r="R130" s="10">
        <f t="shared" si="5"/>
        <v>0</v>
      </c>
    </row>
    <row r="131" spans="1:18">
      <c r="A131" s="4">
        <v>125</v>
      </c>
      <c r="B131" s="12" t="s">
        <v>25</v>
      </c>
      <c r="C131" s="1">
        <v>59</v>
      </c>
      <c r="D131" s="6">
        <v>0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10">
        <v>0</v>
      </c>
      <c r="Q131" s="10">
        <v>0</v>
      </c>
      <c r="R131" s="10">
        <f t="shared" si="5"/>
        <v>0</v>
      </c>
    </row>
    <row r="132" spans="1:18">
      <c r="A132" s="4">
        <v>126</v>
      </c>
      <c r="B132" s="12" t="s">
        <v>26</v>
      </c>
      <c r="C132" s="1">
        <v>15</v>
      </c>
      <c r="D132" s="6">
        <v>0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10">
        <v>0</v>
      </c>
      <c r="Q132" s="10">
        <v>0</v>
      </c>
      <c r="R132" s="10">
        <f t="shared" si="5"/>
        <v>0</v>
      </c>
    </row>
    <row r="133" spans="1:18">
      <c r="A133" s="4">
        <v>127</v>
      </c>
      <c r="B133" s="12" t="s">
        <v>26</v>
      </c>
      <c r="C133" s="1">
        <v>23</v>
      </c>
      <c r="D133" s="6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10">
        <v>0</v>
      </c>
      <c r="Q133" s="10">
        <v>0</v>
      </c>
      <c r="R133" s="10">
        <f t="shared" si="5"/>
        <v>0</v>
      </c>
    </row>
    <row r="134" spans="1:18">
      <c r="A134" s="4">
        <v>128</v>
      </c>
      <c r="B134" s="12" t="s">
        <v>26</v>
      </c>
      <c r="C134" s="2" t="s">
        <v>64</v>
      </c>
      <c r="D134" s="6">
        <v>3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10">
        <v>0</v>
      </c>
      <c r="Q134" s="10">
        <v>0</v>
      </c>
      <c r="R134" s="10">
        <f>25*konst1</f>
        <v>0.50724999999999998</v>
      </c>
    </row>
    <row r="135" spans="1:18">
      <c r="A135" s="4">
        <v>129</v>
      </c>
      <c r="B135" s="12" t="s">
        <v>26</v>
      </c>
      <c r="C135" s="2" t="s">
        <v>65</v>
      </c>
      <c r="D135" s="6">
        <v>0</v>
      </c>
      <c r="E135" s="6">
        <v>0</v>
      </c>
      <c r="F135" s="6">
        <v>0</v>
      </c>
      <c r="G135" s="6">
        <v>0</v>
      </c>
      <c r="H135" s="6">
        <v>0</v>
      </c>
      <c r="I135" s="6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10">
        <v>0</v>
      </c>
      <c r="Q135" s="10">
        <v>0</v>
      </c>
      <c r="R135" s="10">
        <f>25*konst1</f>
        <v>0.50724999999999998</v>
      </c>
    </row>
    <row r="136" spans="1:18">
      <c r="A136" s="4">
        <v>130</v>
      </c>
      <c r="B136" s="12" t="s">
        <v>26</v>
      </c>
      <c r="C136" s="1">
        <v>27</v>
      </c>
      <c r="D136" s="6">
        <v>0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10">
        <v>0</v>
      </c>
      <c r="Q136" s="10">
        <v>0</v>
      </c>
      <c r="R136" s="10">
        <f>90*konst1</f>
        <v>1.8260999999999998</v>
      </c>
    </row>
    <row r="137" spans="1:18">
      <c r="A137" s="4">
        <v>131</v>
      </c>
      <c r="B137" s="12" t="s">
        <v>26</v>
      </c>
      <c r="C137" s="2" t="s">
        <v>66</v>
      </c>
      <c r="D137" s="6">
        <v>0</v>
      </c>
      <c r="E137" s="6">
        <v>1</v>
      </c>
      <c r="F137" s="6">
        <v>0</v>
      </c>
      <c r="G137" s="6">
        <v>0</v>
      </c>
      <c r="H137" s="6">
        <v>0</v>
      </c>
      <c r="I137" s="6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10">
        <v>0</v>
      </c>
      <c r="Q137" s="10">
        <v>0</v>
      </c>
      <c r="R137" s="10">
        <f>30*konst1</f>
        <v>0.60870000000000002</v>
      </c>
    </row>
    <row r="138" spans="1:18">
      <c r="A138" s="4">
        <v>132</v>
      </c>
      <c r="B138" s="12" t="s">
        <v>26</v>
      </c>
      <c r="C138" s="1">
        <v>29</v>
      </c>
      <c r="D138" s="6">
        <v>2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10">
        <f>2.5*650/1000</f>
        <v>1.625</v>
      </c>
      <c r="Q138" s="10">
        <v>0</v>
      </c>
      <c r="R138" s="10">
        <f>25*konst1</f>
        <v>0.50724999999999998</v>
      </c>
    </row>
    <row r="139" spans="1:18">
      <c r="A139" s="4">
        <v>133</v>
      </c>
      <c r="B139" s="12" t="s">
        <v>26</v>
      </c>
      <c r="C139" s="1">
        <v>31</v>
      </c>
      <c r="D139" s="6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10">
        <v>0</v>
      </c>
      <c r="Q139" s="10">
        <v>0</v>
      </c>
      <c r="R139" s="10">
        <f>0*konst1</f>
        <v>0</v>
      </c>
    </row>
    <row r="140" spans="1:18">
      <c r="A140" s="4">
        <v>134</v>
      </c>
      <c r="B140" s="12" t="s">
        <v>26</v>
      </c>
      <c r="C140" s="2" t="s">
        <v>67</v>
      </c>
      <c r="D140" s="6">
        <v>0</v>
      </c>
      <c r="E140" s="6">
        <v>0</v>
      </c>
      <c r="F140" s="6">
        <v>0</v>
      </c>
      <c r="G140" s="6">
        <v>0</v>
      </c>
      <c r="H140" s="6">
        <v>0</v>
      </c>
      <c r="I140" s="6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10">
        <v>0</v>
      </c>
      <c r="Q140" s="10">
        <v>0</v>
      </c>
      <c r="R140" s="10">
        <f>0*konst1</f>
        <v>0</v>
      </c>
    </row>
    <row r="141" spans="1:18">
      <c r="A141" s="4">
        <v>135</v>
      </c>
      <c r="B141" s="12" t="s">
        <v>26</v>
      </c>
      <c r="C141" s="1">
        <v>33</v>
      </c>
      <c r="D141" s="6">
        <v>0</v>
      </c>
      <c r="E141" s="6">
        <v>0</v>
      </c>
      <c r="F141" s="6">
        <v>0</v>
      </c>
      <c r="G141" s="6">
        <v>0</v>
      </c>
      <c r="H141" s="6">
        <f>1*7</f>
        <v>7</v>
      </c>
      <c r="I141" s="6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10">
        <f>12*650/1000</f>
        <v>7.8</v>
      </c>
      <c r="Q141" s="10">
        <v>60</v>
      </c>
      <c r="R141" s="10">
        <f>70*konst1</f>
        <v>1.4202999999999999</v>
      </c>
    </row>
    <row r="142" spans="1:18">
      <c r="A142" s="4">
        <v>136</v>
      </c>
      <c r="B142" s="12" t="s">
        <v>26</v>
      </c>
      <c r="C142" s="1">
        <v>35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10">
        <v>0</v>
      </c>
      <c r="Q142" s="10">
        <v>0</v>
      </c>
      <c r="R142" s="10">
        <f>0*konst1</f>
        <v>0</v>
      </c>
    </row>
    <row r="143" spans="1:18">
      <c r="A143" s="4">
        <v>137</v>
      </c>
      <c r="B143" s="12" t="s">
        <v>26</v>
      </c>
      <c r="C143" s="1">
        <v>37</v>
      </c>
      <c r="D143" s="6">
        <v>0</v>
      </c>
      <c r="E143" s="6">
        <v>0</v>
      </c>
      <c r="F143" s="6">
        <v>0</v>
      </c>
      <c r="G143" s="6">
        <v>0</v>
      </c>
      <c r="H143" s="6">
        <f>4*7</f>
        <v>28</v>
      </c>
      <c r="I143" s="6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10">
        <f>8*650/1000</f>
        <v>5.2</v>
      </c>
      <c r="Q143" s="10">
        <v>30</v>
      </c>
      <c r="R143" s="10">
        <f>25*konst1</f>
        <v>0.50724999999999998</v>
      </c>
    </row>
    <row r="144" spans="1:18">
      <c r="A144" s="4">
        <v>138</v>
      </c>
      <c r="B144" s="12" t="s">
        <v>26</v>
      </c>
      <c r="C144" s="1">
        <v>39</v>
      </c>
      <c r="D144" s="6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10">
        <v>0</v>
      </c>
      <c r="Q144" s="10">
        <v>0</v>
      </c>
      <c r="R144" s="10">
        <f t="shared" ref="R144:R175" si="6">0*konst1</f>
        <v>0</v>
      </c>
    </row>
    <row r="145" spans="1:18">
      <c r="A145" s="4">
        <v>139</v>
      </c>
      <c r="B145" s="12" t="s">
        <v>26</v>
      </c>
      <c r="C145" s="1">
        <v>41</v>
      </c>
      <c r="D145" s="6">
        <v>0</v>
      </c>
      <c r="E145" s="6">
        <v>1</v>
      </c>
      <c r="F145" s="6">
        <v>0</v>
      </c>
      <c r="G145" s="6">
        <v>0</v>
      </c>
      <c r="H145" s="6">
        <v>0</v>
      </c>
      <c r="I145" s="6">
        <v>2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10">
        <v>0</v>
      </c>
      <c r="Q145" s="10">
        <v>0</v>
      </c>
      <c r="R145" s="10">
        <f t="shared" si="6"/>
        <v>0</v>
      </c>
    </row>
    <row r="146" spans="1:18">
      <c r="A146" s="4">
        <v>140</v>
      </c>
      <c r="B146" s="12" t="s">
        <v>26</v>
      </c>
      <c r="C146" s="1">
        <v>43</v>
      </c>
      <c r="D146" s="6">
        <v>0</v>
      </c>
      <c r="E146" s="6">
        <v>0</v>
      </c>
      <c r="F146" s="6">
        <v>0</v>
      </c>
      <c r="G146" s="6">
        <v>0</v>
      </c>
      <c r="H146" s="6">
        <f>4*7</f>
        <v>28</v>
      </c>
      <c r="I146" s="6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10">
        <f>10.2*650/1000</f>
        <v>6.629999999999999</v>
      </c>
      <c r="Q146" s="10">
        <v>21.5</v>
      </c>
      <c r="R146" s="10">
        <f t="shared" si="6"/>
        <v>0</v>
      </c>
    </row>
    <row r="147" spans="1:18">
      <c r="A147" s="4">
        <v>141</v>
      </c>
      <c r="B147" s="12" t="s">
        <v>27</v>
      </c>
      <c r="C147" s="2" t="s">
        <v>68</v>
      </c>
      <c r="D147" s="6">
        <v>0</v>
      </c>
      <c r="E147" s="6">
        <v>0</v>
      </c>
      <c r="F147" s="6">
        <v>0</v>
      </c>
      <c r="G147" s="6">
        <v>0</v>
      </c>
      <c r="H147" s="6">
        <v>0</v>
      </c>
      <c r="I147" s="6">
        <v>0</v>
      </c>
      <c r="J147" s="8">
        <v>0</v>
      </c>
      <c r="K147" s="8">
        <v>0</v>
      </c>
      <c r="L147" s="8">
        <f>6*200/1000</f>
        <v>1.2</v>
      </c>
      <c r="M147" s="8">
        <v>0</v>
      </c>
      <c r="N147" s="8">
        <v>0</v>
      </c>
      <c r="O147" s="8">
        <v>0</v>
      </c>
      <c r="P147" s="10">
        <f>3*570/1000</f>
        <v>1.71</v>
      </c>
      <c r="Q147" s="10">
        <v>0</v>
      </c>
      <c r="R147" s="10">
        <f t="shared" si="6"/>
        <v>0</v>
      </c>
    </row>
    <row r="148" spans="1:18">
      <c r="A148" s="4">
        <v>142</v>
      </c>
      <c r="B148" s="12" t="s">
        <v>27</v>
      </c>
      <c r="C148" s="1">
        <v>3</v>
      </c>
      <c r="D148" s="6">
        <v>0</v>
      </c>
      <c r="E148" s="6">
        <v>0</v>
      </c>
      <c r="F148" s="6">
        <v>0</v>
      </c>
      <c r="G148" s="6">
        <v>0</v>
      </c>
      <c r="H148" s="6">
        <v>0</v>
      </c>
      <c r="I148" s="6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10">
        <v>0</v>
      </c>
      <c r="Q148" s="10">
        <v>0</v>
      </c>
      <c r="R148" s="10">
        <f t="shared" si="6"/>
        <v>0</v>
      </c>
    </row>
    <row r="149" spans="1:18">
      <c r="A149" s="4">
        <v>143</v>
      </c>
      <c r="B149" s="12" t="s">
        <v>27</v>
      </c>
      <c r="C149" s="2" t="s">
        <v>69</v>
      </c>
      <c r="D149" s="6">
        <v>0</v>
      </c>
      <c r="E149" s="6">
        <v>0</v>
      </c>
      <c r="F149" s="6">
        <v>0</v>
      </c>
      <c r="G149" s="6">
        <v>0</v>
      </c>
      <c r="H149" s="6">
        <v>0</v>
      </c>
      <c r="I149" s="6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10">
        <v>0</v>
      </c>
      <c r="Q149" s="10">
        <v>0</v>
      </c>
      <c r="R149" s="10">
        <f t="shared" si="6"/>
        <v>0</v>
      </c>
    </row>
    <row r="150" spans="1:18">
      <c r="A150" s="4">
        <v>144</v>
      </c>
      <c r="B150" s="12" t="s">
        <v>27</v>
      </c>
      <c r="C150" s="1">
        <v>5</v>
      </c>
      <c r="D150" s="6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8">
        <f>6*150/1000</f>
        <v>0.9</v>
      </c>
      <c r="K150" s="8">
        <f>18*200/1000</f>
        <v>3.6</v>
      </c>
      <c r="L150" s="8">
        <f>6*200/1000</f>
        <v>1.2</v>
      </c>
      <c r="M150" s="8">
        <v>0</v>
      </c>
      <c r="N150" s="8">
        <v>0</v>
      </c>
      <c r="O150" s="8">
        <v>0</v>
      </c>
      <c r="P150" s="10">
        <v>0</v>
      </c>
      <c r="Q150" s="10">
        <v>0</v>
      </c>
      <c r="R150" s="10">
        <f t="shared" si="6"/>
        <v>0</v>
      </c>
    </row>
    <row r="151" spans="1:18">
      <c r="A151" s="4">
        <v>145</v>
      </c>
      <c r="B151" s="12" t="s">
        <v>27</v>
      </c>
      <c r="C151" s="1">
        <v>6</v>
      </c>
      <c r="D151" s="6"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10">
        <v>0</v>
      </c>
      <c r="Q151" s="10">
        <v>0</v>
      </c>
      <c r="R151" s="10">
        <f t="shared" si="6"/>
        <v>0</v>
      </c>
    </row>
    <row r="152" spans="1:18">
      <c r="A152" s="4">
        <v>146</v>
      </c>
      <c r="B152" s="12" t="s">
        <v>27</v>
      </c>
      <c r="C152" s="2" t="s">
        <v>70</v>
      </c>
      <c r="D152" s="6">
        <v>0</v>
      </c>
      <c r="E152" s="6">
        <v>0</v>
      </c>
      <c r="F152" s="6">
        <v>0</v>
      </c>
      <c r="G152" s="6">
        <v>0</v>
      </c>
      <c r="H152" s="6">
        <v>0</v>
      </c>
      <c r="I152" s="6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10">
        <v>0</v>
      </c>
      <c r="Q152" s="10">
        <v>0</v>
      </c>
      <c r="R152" s="10">
        <f t="shared" si="6"/>
        <v>0</v>
      </c>
    </row>
    <row r="153" spans="1:18">
      <c r="A153" s="4">
        <v>147</v>
      </c>
      <c r="B153" s="12" t="s">
        <v>27</v>
      </c>
      <c r="C153" s="2" t="s">
        <v>71</v>
      </c>
      <c r="D153" s="6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10">
        <v>0</v>
      </c>
      <c r="Q153" s="10">
        <v>0</v>
      </c>
      <c r="R153" s="10">
        <f t="shared" si="6"/>
        <v>0</v>
      </c>
    </row>
    <row r="154" spans="1:18">
      <c r="A154" s="4">
        <v>148</v>
      </c>
      <c r="B154" s="12" t="s">
        <v>27</v>
      </c>
      <c r="C154" s="2" t="s">
        <v>72</v>
      </c>
      <c r="D154" s="6">
        <v>0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0">
        <v>0</v>
      </c>
      <c r="Q154" s="10">
        <v>0</v>
      </c>
      <c r="R154" s="10">
        <f t="shared" si="6"/>
        <v>0</v>
      </c>
    </row>
    <row r="155" spans="1:18">
      <c r="A155" s="4">
        <v>149</v>
      </c>
      <c r="B155" s="12" t="s">
        <v>27</v>
      </c>
      <c r="C155" s="1">
        <v>8</v>
      </c>
      <c r="D155" s="6">
        <v>0</v>
      </c>
      <c r="E155" s="6">
        <v>0</v>
      </c>
      <c r="F155" s="6">
        <v>0</v>
      </c>
      <c r="G155" s="6">
        <v>0</v>
      </c>
      <c r="H155" s="6">
        <v>0</v>
      </c>
      <c r="I155" s="6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10">
        <f>5*650/1000</f>
        <v>3.25</v>
      </c>
      <c r="Q155" s="10">
        <v>0</v>
      </c>
      <c r="R155" s="10">
        <f t="shared" si="6"/>
        <v>0</v>
      </c>
    </row>
    <row r="156" spans="1:18">
      <c r="A156" s="4">
        <v>150</v>
      </c>
      <c r="B156" s="12" t="s">
        <v>27</v>
      </c>
      <c r="C156" s="1">
        <v>9</v>
      </c>
      <c r="D156" s="6">
        <v>0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10">
        <f>5*650/1000</f>
        <v>3.25</v>
      </c>
      <c r="Q156" s="10">
        <v>0</v>
      </c>
      <c r="R156" s="10">
        <f t="shared" si="6"/>
        <v>0</v>
      </c>
    </row>
    <row r="157" spans="1:18">
      <c r="A157" s="4">
        <v>151</v>
      </c>
      <c r="B157" s="12" t="s">
        <v>27</v>
      </c>
      <c r="C157" s="1">
        <v>10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10">
        <f>6*650/1000</f>
        <v>3.9</v>
      </c>
      <c r="Q157" s="10">
        <v>0</v>
      </c>
      <c r="R157" s="10">
        <f t="shared" si="6"/>
        <v>0</v>
      </c>
    </row>
    <row r="158" spans="1:18">
      <c r="A158" s="4">
        <v>152</v>
      </c>
      <c r="B158" s="12" t="s">
        <v>27</v>
      </c>
      <c r="C158" s="1">
        <v>12</v>
      </c>
      <c r="D158" s="6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10">
        <v>0</v>
      </c>
      <c r="Q158" s="10">
        <v>0</v>
      </c>
      <c r="R158" s="10">
        <f t="shared" si="6"/>
        <v>0</v>
      </c>
    </row>
    <row r="159" spans="1:18">
      <c r="A159" s="4">
        <v>153</v>
      </c>
      <c r="B159" s="12" t="s">
        <v>28</v>
      </c>
      <c r="C159" s="1">
        <v>2</v>
      </c>
      <c r="D159" s="6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10">
        <v>0</v>
      </c>
      <c r="Q159" s="10">
        <v>0</v>
      </c>
      <c r="R159" s="10">
        <f t="shared" si="6"/>
        <v>0</v>
      </c>
    </row>
    <row r="160" spans="1:18">
      <c r="A160" s="4">
        <v>154</v>
      </c>
      <c r="B160" s="12" t="s">
        <v>29</v>
      </c>
      <c r="C160" s="1">
        <v>14</v>
      </c>
      <c r="D160" s="6">
        <v>0</v>
      </c>
      <c r="E160" s="6">
        <v>0</v>
      </c>
      <c r="F160" s="6">
        <v>0</v>
      </c>
      <c r="G160" s="6">
        <v>0</v>
      </c>
      <c r="H160" s="6">
        <v>0</v>
      </c>
      <c r="I160" s="6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10">
        <v>0</v>
      </c>
      <c r="Q160" s="10">
        <v>0</v>
      </c>
      <c r="R160" s="10">
        <f t="shared" si="6"/>
        <v>0</v>
      </c>
    </row>
    <row r="161" spans="1:18">
      <c r="A161" s="4">
        <v>155</v>
      </c>
      <c r="B161" s="12" t="s">
        <v>29</v>
      </c>
      <c r="C161" s="1">
        <v>15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10">
        <v>0</v>
      </c>
      <c r="Q161" s="10">
        <v>0</v>
      </c>
      <c r="R161" s="10">
        <f t="shared" si="6"/>
        <v>0</v>
      </c>
    </row>
    <row r="162" spans="1:18" ht="22.5">
      <c r="A162" s="4">
        <v>156</v>
      </c>
      <c r="B162" s="12" t="s">
        <v>30</v>
      </c>
      <c r="C162" s="1">
        <v>1</v>
      </c>
      <c r="D162" s="6">
        <v>0</v>
      </c>
      <c r="E162" s="6">
        <v>0</v>
      </c>
      <c r="F162" s="6">
        <v>0</v>
      </c>
      <c r="G162" s="6">
        <v>0</v>
      </c>
      <c r="H162" s="6">
        <v>0</v>
      </c>
      <c r="I162" s="6">
        <v>0</v>
      </c>
      <c r="J162" s="8">
        <v>0</v>
      </c>
      <c r="K162" s="8">
        <f>3*500/1000</f>
        <v>1.5</v>
      </c>
      <c r="L162" s="8">
        <v>0</v>
      </c>
      <c r="M162" s="8">
        <v>0</v>
      </c>
      <c r="N162" s="8">
        <v>0</v>
      </c>
      <c r="O162" s="8">
        <v>0</v>
      </c>
      <c r="P162" s="10">
        <v>0</v>
      </c>
      <c r="Q162" s="10">
        <v>0</v>
      </c>
      <c r="R162" s="10">
        <f t="shared" si="6"/>
        <v>0</v>
      </c>
    </row>
    <row r="163" spans="1:18" ht="22.5">
      <c r="A163" s="4">
        <v>157</v>
      </c>
      <c r="B163" s="12" t="s">
        <v>30</v>
      </c>
      <c r="C163" s="1">
        <v>5</v>
      </c>
      <c r="D163" s="6">
        <v>0</v>
      </c>
      <c r="E163" s="6">
        <v>0</v>
      </c>
      <c r="F163" s="6">
        <v>0</v>
      </c>
      <c r="G163" s="6">
        <v>0</v>
      </c>
      <c r="H163" s="6">
        <v>0</v>
      </c>
      <c r="I163" s="6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10">
        <v>0</v>
      </c>
      <c r="Q163" s="10">
        <v>0</v>
      </c>
      <c r="R163" s="10">
        <f t="shared" si="6"/>
        <v>0</v>
      </c>
    </row>
    <row r="164" spans="1:18">
      <c r="A164" s="4">
        <v>158</v>
      </c>
      <c r="B164" s="12" t="s">
        <v>31</v>
      </c>
      <c r="C164" s="1">
        <v>2</v>
      </c>
      <c r="D164" s="6">
        <v>0</v>
      </c>
      <c r="E164" s="6">
        <v>0</v>
      </c>
      <c r="F164" s="6">
        <v>0</v>
      </c>
      <c r="G164" s="6">
        <v>0</v>
      </c>
      <c r="H164" s="6">
        <v>0</v>
      </c>
      <c r="I164" s="6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10">
        <v>0</v>
      </c>
      <c r="Q164" s="10">
        <v>0</v>
      </c>
      <c r="R164" s="10">
        <f t="shared" si="6"/>
        <v>0</v>
      </c>
    </row>
    <row r="165" spans="1:18">
      <c r="A165" s="4">
        <v>159</v>
      </c>
      <c r="B165" s="12" t="s">
        <v>31</v>
      </c>
      <c r="C165" s="1">
        <v>8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10">
        <v>0</v>
      </c>
      <c r="Q165" s="10">
        <v>0</v>
      </c>
      <c r="R165" s="10">
        <f t="shared" si="6"/>
        <v>0</v>
      </c>
    </row>
    <row r="166" spans="1:18">
      <c r="A166" s="4">
        <v>160</v>
      </c>
      <c r="B166" s="12" t="s">
        <v>31</v>
      </c>
      <c r="C166" s="1">
        <v>10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10">
        <v>0</v>
      </c>
      <c r="Q166" s="10">
        <v>0</v>
      </c>
      <c r="R166" s="10">
        <f t="shared" si="6"/>
        <v>0</v>
      </c>
    </row>
    <row r="167" spans="1:18">
      <c r="A167" s="4">
        <v>161</v>
      </c>
      <c r="B167" s="12" t="s">
        <v>31</v>
      </c>
      <c r="C167" s="1">
        <v>12</v>
      </c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10">
        <v>0</v>
      </c>
      <c r="Q167" s="10">
        <v>0</v>
      </c>
      <c r="R167" s="10">
        <f t="shared" si="6"/>
        <v>0</v>
      </c>
    </row>
    <row r="168" spans="1:18">
      <c r="A168" s="4">
        <v>162</v>
      </c>
      <c r="B168" s="12" t="s">
        <v>32</v>
      </c>
      <c r="C168" s="1">
        <v>1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10">
        <v>0</v>
      </c>
      <c r="Q168" s="10">
        <v>0</v>
      </c>
      <c r="R168" s="10">
        <f t="shared" si="6"/>
        <v>0</v>
      </c>
    </row>
    <row r="169" spans="1:18">
      <c r="A169" s="4">
        <v>163</v>
      </c>
      <c r="B169" s="12" t="s">
        <v>32</v>
      </c>
      <c r="C169" s="1">
        <v>2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10">
        <v>0</v>
      </c>
      <c r="Q169" s="10">
        <v>0</v>
      </c>
      <c r="R169" s="10">
        <f t="shared" si="6"/>
        <v>0</v>
      </c>
    </row>
    <row r="170" spans="1:18">
      <c r="A170" s="4">
        <v>164</v>
      </c>
      <c r="B170" s="12" t="s">
        <v>32</v>
      </c>
      <c r="C170" s="1">
        <v>3</v>
      </c>
      <c r="D170" s="6">
        <v>0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8">
        <f>3*150/1000</f>
        <v>0.45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10">
        <v>0</v>
      </c>
      <c r="Q170" s="10">
        <v>0</v>
      </c>
      <c r="R170" s="10">
        <f t="shared" si="6"/>
        <v>0</v>
      </c>
    </row>
    <row r="171" spans="1:18">
      <c r="A171" s="4">
        <v>165</v>
      </c>
      <c r="B171" s="12" t="s">
        <v>32</v>
      </c>
      <c r="C171" s="1">
        <v>5</v>
      </c>
      <c r="D171" s="6">
        <v>0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8">
        <f>2*150/1000</f>
        <v>0.3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10">
        <f>(10*650/1000)+(1*570/1000)</f>
        <v>7.07</v>
      </c>
      <c r="Q171" s="10">
        <v>0</v>
      </c>
      <c r="R171" s="10">
        <f t="shared" si="6"/>
        <v>0</v>
      </c>
    </row>
    <row r="172" spans="1:18">
      <c r="A172" s="4">
        <v>166</v>
      </c>
      <c r="B172" s="12" t="s">
        <v>32</v>
      </c>
      <c r="C172" s="1">
        <v>6</v>
      </c>
      <c r="D172" s="6">
        <v>0</v>
      </c>
      <c r="E172" s="6">
        <v>0</v>
      </c>
      <c r="F172" s="6">
        <v>0</v>
      </c>
      <c r="G172" s="6">
        <v>0</v>
      </c>
      <c r="H172" s="6">
        <v>0</v>
      </c>
      <c r="I172" s="6">
        <v>0</v>
      </c>
      <c r="J172" s="8">
        <f>4*150/1000</f>
        <v>0.6</v>
      </c>
      <c r="K172" s="8">
        <f>4*200/1000</f>
        <v>0.8</v>
      </c>
      <c r="L172" s="8">
        <v>0</v>
      </c>
      <c r="M172" s="8">
        <f>6*500/1000</f>
        <v>3</v>
      </c>
      <c r="N172" s="8">
        <v>0</v>
      </c>
      <c r="O172" s="8">
        <v>0</v>
      </c>
      <c r="P172" s="10">
        <f>(12*650/1000)+(2*570/1000)</f>
        <v>8.94</v>
      </c>
      <c r="Q172" s="10">
        <v>0</v>
      </c>
      <c r="R172" s="10">
        <f t="shared" si="6"/>
        <v>0</v>
      </c>
    </row>
    <row r="173" spans="1:18">
      <c r="A173" s="4">
        <v>167</v>
      </c>
      <c r="B173" s="12" t="s">
        <v>33</v>
      </c>
      <c r="C173" s="1">
        <v>47</v>
      </c>
      <c r="D173" s="6">
        <v>0</v>
      </c>
      <c r="E173" s="6">
        <v>0</v>
      </c>
      <c r="F173" s="6">
        <v>0</v>
      </c>
      <c r="G173" s="6">
        <v>0</v>
      </c>
      <c r="H173" s="6">
        <v>0</v>
      </c>
      <c r="I173" s="6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0</v>
      </c>
      <c r="P173" s="10">
        <v>0</v>
      </c>
      <c r="Q173" s="10">
        <v>0</v>
      </c>
      <c r="R173" s="10">
        <f t="shared" si="6"/>
        <v>0</v>
      </c>
    </row>
    <row r="174" spans="1:18">
      <c r="A174" s="4">
        <v>168</v>
      </c>
      <c r="B174" s="12" t="s">
        <v>34</v>
      </c>
      <c r="C174" s="1">
        <v>3</v>
      </c>
      <c r="D174" s="6">
        <v>0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10">
        <v>0</v>
      </c>
      <c r="Q174" s="10">
        <v>0</v>
      </c>
      <c r="R174" s="10">
        <f t="shared" si="6"/>
        <v>0</v>
      </c>
    </row>
    <row r="175" spans="1:18">
      <c r="A175" s="4">
        <v>169</v>
      </c>
      <c r="B175" s="12" t="s">
        <v>34</v>
      </c>
      <c r="C175" s="1">
        <v>4</v>
      </c>
      <c r="D175" s="6">
        <v>0</v>
      </c>
      <c r="E175" s="6">
        <v>0</v>
      </c>
      <c r="F175" s="6">
        <v>0</v>
      </c>
      <c r="G175" s="6">
        <v>0</v>
      </c>
      <c r="H175" s="6">
        <v>0</v>
      </c>
      <c r="I175" s="6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10">
        <v>0</v>
      </c>
      <c r="Q175" s="10">
        <v>0</v>
      </c>
      <c r="R175" s="10">
        <f t="shared" si="6"/>
        <v>0</v>
      </c>
    </row>
    <row r="176" spans="1:18">
      <c r="A176" s="4">
        <v>170</v>
      </c>
      <c r="B176" s="12" t="s">
        <v>34</v>
      </c>
      <c r="C176" s="1">
        <v>6</v>
      </c>
      <c r="D176" s="6">
        <v>0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8">
        <v>0</v>
      </c>
      <c r="K176" s="8">
        <f>8*200/1000</f>
        <v>1.6</v>
      </c>
      <c r="L176" s="8">
        <v>0</v>
      </c>
      <c r="M176" s="8">
        <v>0</v>
      </c>
      <c r="N176" s="8">
        <v>0</v>
      </c>
      <c r="O176" s="8">
        <v>0</v>
      </c>
      <c r="P176" s="10">
        <v>0</v>
      </c>
      <c r="Q176" s="10">
        <v>0</v>
      </c>
      <c r="R176" s="10">
        <f t="shared" ref="R176:R212" si="7">0*konst1</f>
        <v>0</v>
      </c>
    </row>
    <row r="177" spans="1:18">
      <c r="A177" s="4">
        <v>171</v>
      </c>
      <c r="B177" s="12" t="s">
        <v>35</v>
      </c>
      <c r="C177" s="1">
        <v>1</v>
      </c>
      <c r="D177" s="6">
        <v>0</v>
      </c>
      <c r="E177" s="6">
        <v>0</v>
      </c>
      <c r="F177" s="6">
        <v>0</v>
      </c>
      <c r="G177" s="6">
        <v>0</v>
      </c>
      <c r="H177" s="6">
        <v>0</v>
      </c>
      <c r="I177" s="6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10">
        <v>0</v>
      </c>
      <c r="Q177" s="10">
        <v>0</v>
      </c>
      <c r="R177" s="10">
        <f t="shared" si="7"/>
        <v>0</v>
      </c>
    </row>
    <row r="178" spans="1:18">
      <c r="A178" s="4">
        <v>172</v>
      </c>
      <c r="B178" s="12" t="s">
        <v>35</v>
      </c>
      <c r="C178" s="2" t="s">
        <v>68</v>
      </c>
      <c r="D178" s="6">
        <v>0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10">
        <v>0</v>
      </c>
      <c r="Q178" s="10">
        <v>0</v>
      </c>
      <c r="R178" s="10">
        <f t="shared" si="7"/>
        <v>0</v>
      </c>
    </row>
    <row r="179" spans="1:18">
      <c r="A179" s="4">
        <v>173</v>
      </c>
      <c r="B179" s="12" t="s">
        <v>35</v>
      </c>
      <c r="C179" s="1">
        <v>3</v>
      </c>
      <c r="D179" s="6">
        <v>0</v>
      </c>
      <c r="E179" s="6">
        <v>0</v>
      </c>
      <c r="F179" s="6">
        <v>0</v>
      </c>
      <c r="G179" s="6">
        <v>0</v>
      </c>
      <c r="H179" s="6">
        <v>0</v>
      </c>
      <c r="I179" s="6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10">
        <v>0</v>
      </c>
      <c r="Q179" s="10">
        <v>0</v>
      </c>
      <c r="R179" s="10">
        <f t="shared" si="7"/>
        <v>0</v>
      </c>
    </row>
    <row r="180" spans="1:18">
      <c r="A180" s="4">
        <v>174</v>
      </c>
      <c r="B180" s="12" t="s">
        <v>35</v>
      </c>
      <c r="C180" s="1">
        <v>5</v>
      </c>
      <c r="D180" s="6">
        <v>0</v>
      </c>
      <c r="E180" s="6">
        <v>0</v>
      </c>
      <c r="F180" s="6">
        <v>0</v>
      </c>
      <c r="G180" s="6">
        <v>0</v>
      </c>
      <c r="H180" s="6">
        <v>0</v>
      </c>
      <c r="I180" s="6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10">
        <v>0</v>
      </c>
      <c r="Q180" s="10">
        <v>0</v>
      </c>
      <c r="R180" s="10">
        <f t="shared" si="7"/>
        <v>0</v>
      </c>
    </row>
    <row r="181" spans="1:18">
      <c r="A181" s="4">
        <v>175</v>
      </c>
      <c r="B181" s="12" t="s">
        <v>35</v>
      </c>
      <c r="C181" s="1">
        <v>7</v>
      </c>
      <c r="D181" s="6">
        <v>0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10">
        <v>0</v>
      </c>
      <c r="Q181" s="10">
        <v>0</v>
      </c>
      <c r="R181" s="10">
        <f t="shared" si="7"/>
        <v>0</v>
      </c>
    </row>
    <row r="182" spans="1:18">
      <c r="A182" s="4">
        <v>176</v>
      </c>
      <c r="B182" s="12" t="s">
        <v>35</v>
      </c>
      <c r="C182" s="2" t="s">
        <v>42</v>
      </c>
      <c r="D182" s="6">
        <v>0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10">
        <v>0</v>
      </c>
      <c r="Q182" s="10">
        <v>0</v>
      </c>
      <c r="R182" s="10">
        <f t="shared" si="7"/>
        <v>0</v>
      </c>
    </row>
    <row r="183" spans="1:18">
      <c r="A183" s="4">
        <v>177</v>
      </c>
      <c r="B183" s="12" t="s">
        <v>35</v>
      </c>
      <c r="C183" s="1">
        <v>12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10">
        <v>0</v>
      </c>
      <c r="Q183" s="10">
        <v>0</v>
      </c>
      <c r="R183" s="10">
        <f t="shared" si="7"/>
        <v>0</v>
      </c>
    </row>
    <row r="184" spans="1:18">
      <c r="A184" s="4">
        <v>178</v>
      </c>
      <c r="B184" s="12" t="s">
        <v>35</v>
      </c>
      <c r="C184" s="1">
        <v>19</v>
      </c>
      <c r="D184" s="6">
        <v>0</v>
      </c>
      <c r="E184" s="6">
        <v>0</v>
      </c>
      <c r="F184" s="6">
        <v>0</v>
      </c>
      <c r="G184" s="6">
        <v>0</v>
      </c>
      <c r="H184" s="6">
        <v>0</v>
      </c>
      <c r="I184" s="6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10">
        <v>0</v>
      </c>
      <c r="Q184" s="10">
        <v>0</v>
      </c>
      <c r="R184" s="10">
        <f t="shared" si="7"/>
        <v>0</v>
      </c>
    </row>
    <row r="185" spans="1:18">
      <c r="A185" s="4">
        <v>179</v>
      </c>
      <c r="B185" s="12" t="s">
        <v>35</v>
      </c>
      <c r="C185" s="1">
        <v>39</v>
      </c>
      <c r="D185" s="6">
        <v>0</v>
      </c>
      <c r="E185" s="6">
        <v>0</v>
      </c>
      <c r="F185" s="6">
        <v>0</v>
      </c>
      <c r="G185" s="6">
        <v>0</v>
      </c>
      <c r="H185" s="6">
        <v>0</v>
      </c>
      <c r="I185" s="6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10">
        <v>0</v>
      </c>
      <c r="Q185" s="10">
        <v>0</v>
      </c>
      <c r="R185" s="10">
        <f t="shared" si="7"/>
        <v>0</v>
      </c>
    </row>
    <row r="186" spans="1:18">
      <c r="A186" s="4">
        <v>180</v>
      </c>
      <c r="B186" s="12" t="s">
        <v>35</v>
      </c>
      <c r="C186" s="1">
        <v>41</v>
      </c>
      <c r="D186" s="6">
        <v>0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10">
        <v>0</v>
      </c>
      <c r="Q186" s="10">
        <v>0</v>
      </c>
      <c r="R186" s="10">
        <f t="shared" si="7"/>
        <v>0</v>
      </c>
    </row>
    <row r="187" spans="1:18">
      <c r="A187" s="4">
        <v>181</v>
      </c>
      <c r="B187" s="12" t="s">
        <v>35</v>
      </c>
      <c r="C187" s="1">
        <v>43</v>
      </c>
      <c r="D187" s="6">
        <v>0</v>
      </c>
      <c r="E187" s="6">
        <v>0</v>
      </c>
      <c r="F187" s="6">
        <v>0</v>
      </c>
      <c r="G187" s="6">
        <v>0</v>
      </c>
      <c r="H187" s="6">
        <v>0</v>
      </c>
      <c r="I187" s="6">
        <v>0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0</v>
      </c>
      <c r="P187" s="10">
        <v>0</v>
      </c>
      <c r="Q187" s="10">
        <v>0</v>
      </c>
      <c r="R187" s="10">
        <f t="shared" si="7"/>
        <v>0</v>
      </c>
    </row>
    <row r="188" spans="1:18">
      <c r="A188" s="4">
        <v>182</v>
      </c>
      <c r="B188" s="12" t="s">
        <v>36</v>
      </c>
      <c r="C188" s="1">
        <v>1</v>
      </c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8">
        <v>0</v>
      </c>
      <c r="K188" s="8">
        <v>0</v>
      </c>
      <c r="L188" s="8">
        <v>0</v>
      </c>
      <c r="M188" s="8">
        <v>0</v>
      </c>
      <c r="N188" s="8">
        <v>0</v>
      </c>
      <c r="O188" s="8">
        <v>0</v>
      </c>
      <c r="P188" s="10">
        <v>0</v>
      </c>
      <c r="Q188" s="10">
        <v>0</v>
      </c>
      <c r="R188" s="10">
        <f t="shared" si="7"/>
        <v>0</v>
      </c>
    </row>
    <row r="189" spans="1:18">
      <c r="A189" s="4">
        <v>183</v>
      </c>
      <c r="B189" s="12" t="s">
        <v>36</v>
      </c>
      <c r="C189" s="1">
        <v>2</v>
      </c>
      <c r="D189" s="6">
        <v>0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10">
        <v>0</v>
      </c>
      <c r="Q189" s="10">
        <v>0</v>
      </c>
      <c r="R189" s="10">
        <f t="shared" si="7"/>
        <v>0</v>
      </c>
    </row>
    <row r="190" spans="1:18">
      <c r="A190" s="4">
        <v>184</v>
      </c>
      <c r="B190" s="12" t="s">
        <v>36</v>
      </c>
      <c r="C190" s="1">
        <v>4</v>
      </c>
      <c r="D190" s="6">
        <v>0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10">
        <v>0</v>
      </c>
      <c r="Q190" s="10">
        <v>0</v>
      </c>
      <c r="R190" s="10">
        <f t="shared" si="7"/>
        <v>0</v>
      </c>
    </row>
    <row r="191" spans="1:18">
      <c r="A191" s="4">
        <v>185</v>
      </c>
      <c r="B191" s="12" t="s">
        <v>36</v>
      </c>
      <c r="C191" s="1">
        <v>5</v>
      </c>
      <c r="D191" s="6">
        <v>0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10">
        <v>0</v>
      </c>
      <c r="Q191" s="10">
        <v>0</v>
      </c>
      <c r="R191" s="10">
        <f t="shared" si="7"/>
        <v>0</v>
      </c>
    </row>
    <row r="192" spans="1:18">
      <c r="A192" s="4">
        <v>186</v>
      </c>
      <c r="B192" s="12" t="s">
        <v>36</v>
      </c>
      <c r="C192" s="1">
        <v>6</v>
      </c>
      <c r="D192" s="6">
        <v>0</v>
      </c>
      <c r="E192" s="6">
        <v>0</v>
      </c>
      <c r="F192" s="6">
        <v>0</v>
      </c>
      <c r="G192" s="6">
        <v>0</v>
      </c>
      <c r="H192" s="6">
        <v>0</v>
      </c>
      <c r="I192" s="6">
        <v>0</v>
      </c>
      <c r="J192" s="8">
        <v>0</v>
      </c>
      <c r="K192" s="8">
        <v>0</v>
      </c>
      <c r="L192" s="8">
        <v>0</v>
      </c>
      <c r="M192" s="8">
        <v>0</v>
      </c>
      <c r="N192" s="8">
        <v>0</v>
      </c>
      <c r="O192" s="8">
        <v>0</v>
      </c>
      <c r="P192" s="10">
        <v>0</v>
      </c>
      <c r="Q192" s="10">
        <v>0</v>
      </c>
      <c r="R192" s="10">
        <f t="shared" si="7"/>
        <v>0</v>
      </c>
    </row>
    <row r="193" spans="1:18">
      <c r="A193" s="4">
        <v>187</v>
      </c>
      <c r="B193" s="12" t="s">
        <v>36</v>
      </c>
      <c r="C193" s="1">
        <v>7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10">
        <v>0</v>
      </c>
      <c r="Q193" s="10">
        <v>0</v>
      </c>
      <c r="R193" s="10">
        <f t="shared" si="7"/>
        <v>0</v>
      </c>
    </row>
    <row r="194" spans="1:18">
      <c r="A194" s="4">
        <v>188</v>
      </c>
      <c r="B194" s="12" t="s">
        <v>36</v>
      </c>
      <c r="C194" s="1">
        <v>8</v>
      </c>
      <c r="D194" s="6">
        <v>0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10">
        <v>0</v>
      </c>
      <c r="Q194" s="10">
        <v>0</v>
      </c>
      <c r="R194" s="10">
        <f t="shared" si="7"/>
        <v>0</v>
      </c>
    </row>
    <row r="195" spans="1:18">
      <c r="A195" s="4">
        <v>189</v>
      </c>
      <c r="B195" s="12" t="s">
        <v>36</v>
      </c>
      <c r="C195" s="1">
        <v>10</v>
      </c>
      <c r="D195" s="6">
        <v>0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10">
        <v>0</v>
      </c>
      <c r="Q195" s="10">
        <v>0</v>
      </c>
      <c r="R195" s="10">
        <f t="shared" si="7"/>
        <v>0</v>
      </c>
    </row>
    <row r="196" spans="1:18">
      <c r="A196" s="4">
        <v>190</v>
      </c>
      <c r="B196" s="12" t="s">
        <v>36</v>
      </c>
      <c r="C196" s="1">
        <v>11</v>
      </c>
      <c r="D196" s="6">
        <v>0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10">
        <v>0</v>
      </c>
      <c r="Q196" s="10">
        <v>0</v>
      </c>
      <c r="R196" s="10">
        <f t="shared" si="7"/>
        <v>0</v>
      </c>
    </row>
    <row r="197" spans="1:18">
      <c r="A197" s="4">
        <v>191</v>
      </c>
      <c r="B197" s="12" t="s">
        <v>36</v>
      </c>
      <c r="C197" s="1">
        <v>13</v>
      </c>
      <c r="D197" s="6">
        <v>0</v>
      </c>
      <c r="E197" s="6">
        <v>0</v>
      </c>
      <c r="F197" s="6">
        <v>0</v>
      </c>
      <c r="G197" s="6">
        <v>0</v>
      </c>
      <c r="H197" s="6">
        <v>0</v>
      </c>
      <c r="I197" s="6"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10">
        <v>0</v>
      </c>
      <c r="Q197" s="10">
        <v>0</v>
      </c>
      <c r="R197" s="10">
        <f t="shared" si="7"/>
        <v>0</v>
      </c>
    </row>
    <row r="198" spans="1:18">
      <c r="A198" s="4">
        <v>192</v>
      </c>
      <c r="B198" s="12" t="s">
        <v>36</v>
      </c>
      <c r="C198" s="1">
        <v>14</v>
      </c>
      <c r="D198" s="6">
        <v>0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0</v>
      </c>
      <c r="P198" s="10">
        <v>0</v>
      </c>
      <c r="Q198" s="10">
        <v>0</v>
      </c>
      <c r="R198" s="10">
        <f t="shared" si="7"/>
        <v>0</v>
      </c>
    </row>
    <row r="199" spans="1:18">
      <c r="A199" s="4">
        <v>193</v>
      </c>
      <c r="B199" s="12" t="s">
        <v>36</v>
      </c>
      <c r="C199" s="1">
        <v>16</v>
      </c>
      <c r="D199" s="6">
        <v>0</v>
      </c>
      <c r="E199" s="6">
        <v>0</v>
      </c>
      <c r="F199" s="6">
        <v>0</v>
      </c>
      <c r="G199" s="6">
        <v>0</v>
      </c>
      <c r="H199" s="6">
        <v>0</v>
      </c>
      <c r="I199" s="6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10">
        <v>0</v>
      </c>
      <c r="Q199" s="10">
        <v>0</v>
      </c>
      <c r="R199" s="10">
        <f t="shared" si="7"/>
        <v>0</v>
      </c>
    </row>
    <row r="200" spans="1:18">
      <c r="A200" s="4">
        <v>194</v>
      </c>
      <c r="B200" s="12" t="s">
        <v>36</v>
      </c>
      <c r="C200" s="2" t="s">
        <v>73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6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10">
        <v>0</v>
      </c>
      <c r="Q200" s="10">
        <v>0</v>
      </c>
      <c r="R200" s="10">
        <f t="shared" si="7"/>
        <v>0</v>
      </c>
    </row>
    <row r="201" spans="1:18">
      <c r="A201" s="4">
        <v>195</v>
      </c>
      <c r="B201" s="12" t="s">
        <v>36</v>
      </c>
      <c r="C201" s="1">
        <v>18</v>
      </c>
      <c r="D201" s="6">
        <v>0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10">
        <v>0</v>
      </c>
      <c r="Q201" s="10">
        <v>0</v>
      </c>
      <c r="R201" s="10">
        <f t="shared" si="7"/>
        <v>0</v>
      </c>
    </row>
    <row r="202" spans="1:18">
      <c r="A202" s="4">
        <v>196</v>
      </c>
      <c r="B202" s="12" t="s">
        <v>36</v>
      </c>
      <c r="C202" s="1">
        <v>19</v>
      </c>
      <c r="D202" s="6">
        <v>0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10">
        <v>0</v>
      </c>
      <c r="Q202" s="10">
        <v>0</v>
      </c>
      <c r="R202" s="10">
        <f t="shared" si="7"/>
        <v>0</v>
      </c>
    </row>
    <row r="203" spans="1:18">
      <c r="A203" s="4">
        <v>197</v>
      </c>
      <c r="B203" s="12" t="s">
        <v>37</v>
      </c>
      <c r="C203" s="1">
        <v>6</v>
      </c>
      <c r="D203" s="6">
        <v>0</v>
      </c>
      <c r="E203" s="6">
        <v>0</v>
      </c>
      <c r="F203" s="6">
        <v>0</v>
      </c>
      <c r="G203" s="6">
        <v>0</v>
      </c>
      <c r="H203" s="6">
        <v>0</v>
      </c>
      <c r="I203" s="6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10">
        <v>0</v>
      </c>
      <c r="Q203" s="10">
        <v>0</v>
      </c>
      <c r="R203" s="10">
        <f t="shared" si="7"/>
        <v>0</v>
      </c>
    </row>
    <row r="204" spans="1:18">
      <c r="A204" s="4">
        <v>198</v>
      </c>
      <c r="B204" s="12" t="s">
        <v>38</v>
      </c>
      <c r="C204" s="1">
        <v>1</v>
      </c>
      <c r="D204" s="6">
        <v>0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10">
        <v>0</v>
      </c>
      <c r="Q204" s="10">
        <v>0</v>
      </c>
      <c r="R204" s="10">
        <f t="shared" si="7"/>
        <v>0</v>
      </c>
    </row>
    <row r="205" spans="1:18">
      <c r="A205" s="4">
        <v>199</v>
      </c>
      <c r="B205" s="12" t="s">
        <v>38</v>
      </c>
      <c r="C205" s="2" t="s">
        <v>68</v>
      </c>
      <c r="D205" s="6">
        <v>0</v>
      </c>
      <c r="E205" s="6">
        <v>0</v>
      </c>
      <c r="F205" s="6">
        <v>0</v>
      </c>
      <c r="G205" s="6">
        <v>0</v>
      </c>
      <c r="H205" s="6">
        <v>0</v>
      </c>
      <c r="I205" s="6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  <c r="P205" s="10">
        <v>0</v>
      </c>
      <c r="Q205" s="10">
        <v>0</v>
      </c>
      <c r="R205" s="10">
        <f t="shared" si="7"/>
        <v>0</v>
      </c>
    </row>
    <row r="206" spans="1:18">
      <c r="A206" s="4">
        <v>200</v>
      </c>
      <c r="B206" s="12" t="s">
        <v>38</v>
      </c>
      <c r="C206" s="1">
        <v>7</v>
      </c>
      <c r="D206" s="6">
        <v>0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10">
        <v>0</v>
      </c>
      <c r="Q206" s="10">
        <v>0</v>
      </c>
      <c r="R206" s="10">
        <f t="shared" si="7"/>
        <v>0</v>
      </c>
    </row>
    <row r="207" spans="1:18">
      <c r="A207" s="4">
        <v>201</v>
      </c>
      <c r="B207" s="12" t="s">
        <v>39</v>
      </c>
      <c r="C207" s="1">
        <v>4</v>
      </c>
      <c r="D207" s="6">
        <v>0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10">
        <v>0</v>
      </c>
      <c r="Q207" s="10">
        <v>0</v>
      </c>
      <c r="R207" s="10">
        <f t="shared" si="7"/>
        <v>0</v>
      </c>
    </row>
    <row r="208" spans="1:18">
      <c r="A208" s="4">
        <v>202</v>
      </c>
      <c r="B208" s="12" t="s">
        <v>39</v>
      </c>
      <c r="C208" s="1">
        <v>6</v>
      </c>
      <c r="D208" s="6">
        <v>0</v>
      </c>
      <c r="E208" s="6">
        <v>0</v>
      </c>
      <c r="F208" s="6">
        <v>0</v>
      </c>
      <c r="G208" s="6">
        <v>0</v>
      </c>
      <c r="H208" s="6">
        <v>0</v>
      </c>
      <c r="I208" s="6">
        <v>0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10">
        <v>0</v>
      </c>
      <c r="Q208" s="10">
        <v>0</v>
      </c>
      <c r="R208" s="10">
        <f t="shared" si="7"/>
        <v>0</v>
      </c>
    </row>
    <row r="209" spans="1:18">
      <c r="A209" s="4">
        <v>203</v>
      </c>
      <c r="B209" s="12" t="s">
        <v>40</v>
      </c>
      <c r="C209" s="1">
        <v>1</v>
      </c>
      <c r="D209" s="6">
        <v>0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10">
        <v>0</v>
      </c>
      <c r="Q209" s="10">
        <v>0</v>
      </c>
      <c r="R209" s="10">
        <f t="shared" si="7"/>
        <v>0</v>
      </c>
    </row>
    <row r="210" spans="1:18">
      <c r="A210" s="4">
        <v>204</v>
      </c>
      <c r="B210" s="12" t="s">
        <v>40</v>
      </c>
      <c r="C210" s="1">
        <v>3</v>
      </c>
      <c r="D210" s="6">
        <v>0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10">
        <v>0</v>
      </c>
      <c r="Q210" s="10">
        <v>0</v>
      </c>
      <c r="R210" s="10">
        <f t="shared" si="7"/>
        <v>0</v>
      </c>
    </row>
    <row r="211" spans="1:18">
      <c r="A211" s="4">
        <v>205</v>
      </c>
      <c r="B211" s="12" t="s">
        <v>40</v>
      </c>
      <c r="C211" s="1">
        <v>5</v>
      </c>
      <c r="D211" s="6">
        <v>0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10">
        <v>0</v>
      </c>
      <c r="Q211" s="10">
        <v>0</v>
      </c>
      <c r="R211" s="10">
        <f t="shared" si="7"/>
        <v>0</v>
      </c>
    </row>
    <row r="212" spans="1:18">
      <c r="A212" s="4">
        <v>206</v>
      </c>
      <c r="B212" s="12" t="s">
        <v>40</v>
      </c>
      <c r="C212" s="1">
        <v>7</v>
      </c>
      <c r="D212" s="6">
        <v>0</v>
      </c>
      <c r="E212" s="6">
        <v>0</v>
      </c>
      <c r="F212" s="6">
        <v>0</v>
      </c>
      <c r="G212" s="6">
        <v>0</v>
      </c>
      <c r="H212" s="6">
        <v>0</v>
      </c>
      <c r="I212" s="6">
        <v>0</v>
      </c>
      <c r="J212" s="8">
        <v>0</v>
      </c>
      <c r="K212" s="8">
        <v>0</v>
      </c>
      <c r="L212" s="8">
        <v>1.7</v>
      </c>
      <c r="M212" s="8">
        <v>0</v>
      </c>
      <c r="N212" s="8">
        <v>0</v>
      </c>
      <c r="O212" s="8">
        <v>0</v>
      </c>
      <c r="P212" s="10">
        <v>0</v>
      </c>
      <c r="Q212" s="10">
        <v>0</v>
      </c>
      <c r="R212" s="10">
        <f t="shared" si="7"/>
        <v>0</v>
      </c>
    </row>
    <row r="213" spans="1:18">
      <c r="A213" s="5">
        <f>COUNT(A7:A212)</f>
        <v>206</v>
      </c>
      <c r="B213" s="15" t="s">
        <v>74</v>
      </c>
      <c r="C213" s="15"/>
      <c r="D213" s="7">
        <f>SUM(D7:D212)</f>
        <v>12</v>
      </c>
      <c r="E213" s="7">
        <f t="shared" ref="E213:R213" si="8">SUM(E7:E212)</f>
        <v>2</v>
      </c>
      <c r="F213" s="7">
        <f t="shared" si="8"/>
        <v>2</v>
      </c>
      <c r="G213" s="7">
        <f t="shared" si="8"/>
        <v>2</v>
      </c>
      <c r="H213" s="9">
        <f t="shared" si="8"/>
        <v>105</v>
      </c>
      <c r="I213" s="7">
        <f t="shared" si="8"/>
        <v>6</v>
      </c>
      <c r="J213" s="7">
        <f t="shared" si="8"/>
        <v>7.65</v>
      </c>
      <c r="K213" s="7">
        <f t="shared" si="8"/>
        <v>16</v>
      </c>
      <c r="L213" s="7">
        <f t="shared" si="8"/>
        <v>5.6000000000000005</v>
      </c>
      <c r="M213" s="7">
        <f t="shared" si="8"/>
        <v>8</v>
      </c>
      <c r="N213" s="7">
        <f t="shared" si="8"/>
        <v>0</v>
      </c>
      <c r="O213" s="9">
        <f t="shared" si="8"/>
        <v>28</v>
      </c>
      <c r="P213" s="9">
        <f t="shared" si="8"/>
        <v>164.42999999999998</v>
      </c>
      <c r="Q213" s="7">
        <f t="shared" si="8"/>
        <v>123.5</v>
      </c>
      <c r="R213" s="11">
        <f t="shared" si="8"/>
        <v>13.5943</v>
      </c>
    </row>
    <row r="215" spans="1:18">
      <c r="R215" s="13">
        <v>2.0289999999999999E-2</v>
      </c>
    </row>
    <row r="216" spans="1:18">
      <c r="A216" t="s">
        <v>88</v>
      </c>
      <c r="H216" t="s">
        <v>89</v>
      </c>
      <c r="M216" s="14"/>
      <c r="N216" s="14"/>
      <c r="O216" t="s">
        <v>90</v>
      </c>
    </row>
  </sheetData>
  <mergeCells count="17">
    <mergeCell ref="A1:R1"/>
    <mergeCell ref="A2:R2"/>
    <mergeCell ref="A3:R3"/>
    <mergeCell ref="A4:A6"/>
    <mergeCell ref="B4:B6"/>
    <mergeCell ref="C4:C6"/>
    <mergeCell ref="D5:D6"/>
    <mergeCell ref="D4:R4"/>
    <mergeCell ref="B213:C213"/>
    <mergeCell ref="O5:O6"/>
    <mergeCell ref="P5:P6"/>
    <mergeCell ref="Q5:Q6"/>
    <mergeCell ref="R5:R6"/>
    <mergeCell ref="F5:F6"/>
    <mergeCell ref="G5:I5"/>
    <mergeCell ref="J5:N5"/>
    <mergeCell ref="E5:E6"/>
  </mergeCells>
  <pageMargins left="0.23622047244094491" right="0.23622047244094491" top="0.55000000000000004" bottom="0.57999999999999996" header="0.31496062992125984" footer="0.31496062992125984"/>
  <pageSetup paperSize="9" scale="86" orientation="landscape" horizontalDpi="0" verticalDpi="0" r:id="rId1"/>
  <headerFooter>
    <oddHeader>&amp;L&amp;7&amp;A</oddHeader>
    <oddFooter>&amp;L&amp;7&amp;Z&amp;F&amp;R&amp;P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 полуг.</vt:lpstr>
      <vt:lpstr>Лист2</vt:lpstr>
      <vt:lpstr>Лист3</vt:lpstr>
      <vt:lpstr>'1 полуг.'!konst1</vt:lpstr>
      <vt:lpstr>'1 полуг.'!Заголовки_для_печати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Инженер</dc:creator>
  <cp:lastModifiedBy>NickOn</cp:lastModifiedBy>
  <cp:lastPrinted>2011-09-07T06:36:47Z</cp:lastPrinted>
  <dcterms:created xsi:type="dcterms:W3CDTF">2011-08-30T04:30:04Z</dcterms:created>
  <dcterms:modified xsi:type="dcterms:W3CDTF">2011-09-09T05:20:08Z</dcterms:modified>
</cp:coreProperties>
</file>